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216" firstSheet="3" activeTab="6"/>
  </bookViews>
  <sheets>
    <sheet name="comptage pros eau " sheetId="1" r:id="rId1"/>
    <sheet name="comptage pros 4d22" sheetId="2" r:id="rId2"/>
    <sheet name="comptage pros delfin " sheetId="3" r:id="rId3"/>
    <sheet name="comptage pros cristaux " sheetId="4" r:id="rId4"/>
    <sheet name="stat rfp- pros+" sheetId="13" r:id="rId5"/>
    <sheet name="stat rfp+pros+" sheetId="14" r:id="rId6"/>
    <sheet name="grpahe prospero " sheetId="6" r:id="rId7"/>
  </sheets>
  <externalReferences>
    <externalReference r:id="rId8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3" l="1"/>
  <c r="B14" i="13"/>
  <c r="B4" i="13"/>
  <c r="A157" i="14" l="1"/>
  <c r="A158" i="14"/>
  <c r="A159" i="14"/>
  <c r="A160" i="14"/>
  <c r="A161" i="14"/>
  <c r="A162" i="14"/>
  <c r="A163" i="14"/>
  <c r="A164" i="14"/>
  <c r="A165" i="14"/>
  <c r="A166" i="14"/>
  <c r="A167" i="14"/>
  <c r="A168" i="14"/>
  <c r="A169" i="14"/>
  <c r="A170" i="14"/>
  <c r="A171" i="14"/>
  <c r="A172" i="14"/>
  <c r="A173" i="14"/>
  <c r="A174" i="14"/>
  <c r="A175" i="14"/>
  <c r="A176" i="14"/>
  <c r="A177" i="14"/>
  <c r="A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97" i="14"/>
  <c r="A198" i="14"/>
  <c r="A199" i="14"/>
  <c r="A200" i="14"/>
  <c r="A201" i="14"/>
  <c r="A202" i="14"/>
  <c r="A203" i="14"/>
  <c r="A204" i="14"/>
  <c r="A205" i="14"/>
  <c r="A206" i="14"/>
  <c r="A207" i="14"/>
  <c r="A208" i="14"/>
  <c r="A209" i="14"/>
  <c r="A210" i="14"/>
  <c r="A211" i="14"/>
  <c r="A212" i="14"/>
  <c r="A213" i="14"/>
  <c r="A214" i="14"/>
  <c r="A215" i="14"/>
  <c r="A216" i="14"/>
  <c r="A217" i="14"/>
  <c r="A218" i="14"/>
  <c r="A219" i="14"/>
  <c r="A220" i="14"/>
  <c r="A221" i="14"/>
  <c r="A222" i="14"/>
  <c r="A223" i="14"/>
  <c r="A224" i="14"/>
  <c r="A225" i="14"/>
  <c r="A226" i="14"/>
  <c r="A227" i="14"/>
  <c r="A228" i="14"/>
  <c r="A229" i="14"/>
  <c r="A230" i="14"/>
  <c r="B174" i="14"/>
  <c r="B175" i="14"/>
  <c r="B176" i="14"/>
  <c r="B177" i="14"/>
  <c r="B178" i="14"/>
  <c r="B179" i="14"/>
  <c r="B180" i="14"/>
  <c r="B181" i="14"/>
  <c r="B182" i="14"/>
  <c r="B183" i="14"/>
  <c r="B184" i="14"/>
  <c r="B185" i="14"/>
  <c r="B157" i="14"/>
  <c r="B158" i="14"/>
  <c r="B159" i="14"/>
  <c r="B160" i="14"/>
  <c r="B161" i="14"/>
  <c r="B162" i="14"/>
  <c r="B163" i="14"/>
  <c r="B164" i="14"/>
  <c r="B165" i="14"/>
  <c r="B166" i="14"/>
  <c r="B167" i="14"/>
  <c r="B168" i="14"/>
  <c r="B169" i="14"/>
  <c r="B170" i="14"/>
  <c r="B171" i="14"/>
  <c r="B172" i="14"/>
  <c r="B173" i="14"/>
  <c r="A78" i="14"/>
  <c r="A79" i="14"/>
  <c r="A80" i="14"/>
  <c r="A81" i="14"/>
  <c r="A82" i="14"/>
  <c r="A83" i="14"/>
  <c r="A84" i="14"/>
  <c r="A85" i="14"/>
  <c r="A86" i="14"/>
  <c r="A87" i="14"/>
  <c r="A88" i="14"/>
  <c r="A89" i="14"/>
  <c r="A90" i="14"/>
  <c r="A91" i="14"/>
  <c r="A92" i="14"/>
  <c r="A93" i="14"/>
  <c r="A94" i="14"/>
  <c r="A95" i="14"/>
  <c r="A96" i="14"/>
  <c r="A97" i="14"/>
  <c r="A98" i="14"/>
  <c r="A99" i="14"/>
  <c r="A100" i="14"/>
  <c r="A101" i="14"/>
  <c r="A102" i="14"/>
  <c r="A103" i="14"/>
  <c r="A104" i="14"/>
  <c r="A105" i="14"/>
  <c r="A106" i="14"/>
  <c r="A107" i="14"/>
  <c r="A108" i="14"/>
  <c r="A109" i="14"/>
  <c r="A110" i="14"/>
  <c r="A111" i="14"/>
  <c r="A112" i="14"/>
  <c r="A113" i="14"/>
  <c r="A114" i="14"/>
  <c r="A115" i="14"/>
  <c r="A116" i="14"/>
  <c r="A117" i="14"/>
  <c r="A118" i="14"/>
  <c r="A119" i="14"/>
  <c r="A120" i="14"/>
  <c r="A121" i="14"/>
  <c r="A122" i="14"/>
  <c r="A123" i="14"/>
  <c r="A124" i="14"/>
  <c r="A125" i="14"/>
  <c r="A126" i="14"/>
  <c r="A127" i="14"/>
  <c r="A128" i="14"/>
  <c r="A129" i="14"/>
  <c r="A130" i="14"/>
  <c r="A131" i="14"/>
  <c r="A132" i="14"/>
  <c r="A133" i="14"/>
  <c r="A134" i="14"/>
  <c r="A135" i="14"/>
  <c r="A136" i="14"/>
  <c r="A137" i="14"/>
  <c r="A138" i="14"/>
  <c r="A139" i="14"/>
  <c r="A140" i="14"/>
  <c r="A141" i="14"/>
  <c r="A142" i="14"/>
  <c r="A143" i="14"/>
  <c r="A144" i="14"/>
  <c r="A145" i="14"/>
  <c r="A146" i="14"/>
  <c r="A147" i="14"/>
  <c r="A148" i="14"/>
  <c r="A149" i="14"/>
  <c r="A150" i="14"/>
  <c r="A151" i="14"/>
  <c r="A152" i="14"/>
  <c r="A2" i="14"/>
  <c r="B116" i="14"/>
  <c r="B117" i="14"/>
  <c r="B118" i="14"/>
  <c r="B119" i="14"/>
  <c r="B120" i="14"/>
  <c r="B121" i="14"/>
  <c r="B122" i="14"/>
  <c r="B123" i="14"/>
  <c r="B124" i="14"/>
  <c r="B125" i="14"/>
  <c r="B126" i="14"/>
  <c r="B127" i="14"/>
  <c r="B128" i="14"/>
  <c r="B129" i="14"/>
  <c r="B130" i="14"/>
  <c r="B87" i="14"/>
  <c r="B88" i="14"/>
  <c r="B89" i="14"/>
  <c r="B90" i="14"/>
  <c r="B91" i="14"/>
  <c r="B92" i="14"/>
  <c r="B93" i="14"/>
  <c r="B94" i="14"/>
  <c r="B95" i="14"/>
  <c r="B96" i="14"/>
  <c r="B97" i="14"/>
  <c r="B98" i="14"/>
  <c r="B99" i="14"/>
  <c r="B100" i="14"/>
  <c r="B101" i="14"/>
  <c r="B102" i="14"/>
  <c r="B103" i="14"/>
  <c r="B104" i="14"/>
  <c r="B105" i="14"/>
  <c r="B106" i="14"/>
  <c r="B107" i="14"/>
  <c r="B108" i="14"/>
  <c r="B109" i="14"/>
  <c r="B110" i="14"/>
  <c r="B111" i="14"/>
  <c r="B112" i="14"/>
  <c r="B113" i="14"/>
  <c r="B114" i="14"/>
  <c r="B115" i="14"/>
  <c r="B79" i="14"/>
  <c r="B80" i="14"/>
  <c r="B81" i="14"/>
  <c r="B82" i="14"/>
  <c r="B83" i="14"/>
  <c r="B84" i="14"/>
  <c r="B85" i="14"/>
  <c r="B86" i="14"/>
  <c r="B4" i="14"/>
  <c r="A68" i="14"/>
  <c r="A69" i="14"/>
  <c r="A70" i="14"/>
  <c r="A71" i="14"/>
  <c r="A72" i="14"/>
  <c r="A73" i="14"/>
  <c r="A74" i="14"/>
  <c r="A75" i="14"/>
  <c r="A55" i="14"/>
  <c r="A56" i="14"/>
  <c r="A57" i="14"/>
  <c r="A58" i="14"/>
  <c r="A59" i="14"/>
  <c r="A60" i="14"/>
  <c r="A61" i="14"/>
  <c r="A62" i="14"/>
  <c r="A63" i="14"/>
  <c r="A64" i="14"/>
  <c r="A65" i="14"/>
  <c r="A66" i="14"/>
  <c r="A67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52" i="14"/>
  <c r="A53" i="14"/>
  <c r="A54" i="14"/>
  <c r="A3" i="14"/>
  <c r="A4" i="14"/>
  <c r="A5" i="14"/>
  <c r="A6" i="14"/>
  <c r="A7" i="14"/>
  <c r="A8" i="14"/>
  <c r="A9" i="14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B178" i="13"/>
  <c r="B179" i="13"/>
  <c r="B180" i="13"/>
  <c r="B181" i="13"/>
  <c r="B182" i="13"/>
  <c r="B183" i="13"/>
  <c r="B184" i="13"/>
  <c r="B185" i="13"/>
  <c r="B186" i="13"/>
  <c r="B187" i="13"/>
  <c r="B188" i="13"/>
  <c r="B189" i="13"/>
  <c r="B161" i="13"/>
  <c r="B162" i="13"/>
  <c r="B163" i="13"/>
  <c r="B164" i="13"/>
  <c r="B165" i="13"/>
  <c r="B166" i="13"/>
  <c r="B167" i="13"/>
  <c r="B168" i="13"/>
  <c r="B169" i="13"/>
  <c r="B170" i="13"/>
  <c r="B171" i="13"/>
  <c r="B172" i="13"/>
  <c r="B173" i="13"/>
  <c r="B174" i="13"/>
  <c r="B175" i="13"/>
  <c r="B176" i="13"/>
  <c r="B177" i="13"/>
  <c r="B120" i="13"/>
  <c r="B121" i="13"/>
  <c r="B122" i="13"/>
  <c r="B123" i="13"/>
  <c r="B124" i="13"/>
  <c r="B125" i="13"/>
  <c r="B126" i="13"/>
  <c r="B127" i="13"/>
  <c r="B128" i="13"/>
  <c r="B129" i="13"/>
  <c r="B130" i="13"/>
  <c r="B131" i="13"/>
  <c r="B132" i="13"/>
  <c r="B133" i="13"/>
  <c r="B134" i="13"/>
  <c r="B91" i="13"/>
  <c r="B92" i="13"/>
  <c r="B93" i="13"/>
  <c r="B94" i="13"/>
  <c r="B95" i="13"/>
  <c r="B96" i="13"/>
  <c r="B97" i="13"/>
  <c r="B98" i="13"/>
  <c r="B99" i="13"/>
  <c r="B100" i="13"/>
  <c r="B101" i="13"/>
  <c r="B102" i="13"/>
  <c r="B103" i="13"/>
  <c r="B104" i="13"/>
  <c r="B105" i="13"/>
  <c r="B106" i="13"/>
  <c r="B107" i="13"/>
  <c r="B108" i="13"/>
  <c r="B109" i="13"/>
  <c r="B110" i="13"/>
  <c r="B111" i="13"/>
  <c r="B112" i="13"/>
  <c r="B113" i="13"/>
  <c r="B114" i="13"/>
  <c r="B115" i="13"/>
  <c r="B116" i="13"/>
  <c r="B117" i="13"/>
  <c r="B118" i="13"/>
  <c r="B119" i="13"/>
  <c r="B83" i="13"/>
  <c r="B84" i="13"/>
  <c r="B85" i="13"/>
  <c r="B86" i="13"/>
  <c r="B87" i="13"/>
  <c r="B88" i="13"/>
  <c r="B89" i="13"/>
  <c r="B90" i="13"/>
  <c r="B23" i="13"/>
  <c r="A68" i="13"/>
  <c r="A149" i="13" s="1"/>
  <c r="A227" i="13" s="1"/>
  <c r="A69" i="13"/>
  <c r="A150" i="13" s="1"/>
  <c r="A228" i="13" s="1"/>
  <c r="A70" i="13"/>
  <c r="A151" i="13" s="1"/>
  <c r="A229" i="13" s="1"/>
  <c r="A71" i="13"/>
  <c r="A152" i="13" s="1"/>
  <c r="A230" i="13" s="1"/>
  <c r="A72" i="13"/>
  <c r="A153" i="13" s="1"/>
  <c r="A231" i="13" s="1"/>
  <c r="A73" i="13"/>
  <c r="A154" i="13" s="1"/>
  <c r="A232" i="13" s="1"/>
  <c r="A74" i="13"/>
  <c r="A155" i="13" s="1"/>
  <c r="A233" i="13" s="1"/>
  <c r="A75" i="13"/>
  <c r="A156" i="13" s="1"/>
  <c r="A234" i="13" s="1"/>
  <c r="A55" i="13"/>
  <c r="A136" i="13" s="1"/>
  <c r="A214" i="13" s="1"/>
  <c r="A56" i="13"/>
  <c r="A137" i="13" s="1"/>
  <c r="A215" i="13" s="1"/>
  <c r="A57" i="13"/>
  <c r="A138" i="13" s="1"/>
  <c r="A216" i="13" s="1"/>
  <c r="A58" i="13"/>
  <c r="A139" i="13" s="1"/>
  <c r="A217" i="13" s="1"/>
  <c r="A59" i="13"/>
  <c r="A140" i="13" s="1"/>
  <c r="A218" i="13" s="1"/>
  <c r="A60" i="13"/>
  <c r="A141" i="13" s="1"/>
  <c r="A219" i="13" s="1"/>
  <c r="A61" i="13"/>
  <c r="A142" i="13" s="1"/>
  <c r="A220" i="13" s="1"/>
  <c r="A62" i="13"/>
  <c r="A143" i="13" s="1"/>
  <c r="A221" i="13" s="1"/>
  <c r="A63" i="13"/>
  <c r="A144" i="13" s="1"/>
  <c r="A222" i="13" s="1"/>
  <c r="A64" i="13"/>
  <c r="A145" i="13" s="1"/>
  <c r="A223" i="13" s="1"/>
  <c r="A65" i="13"/>
  <c r="A146" i="13" s="1"/>
  <c r="A224" i="13" s="1"/>
  <c r="A66" i="13"/>
  <c r="A147" i="13" s="1"/>
  <c r="A225" i="13" s="1"/>
  <c r="A67" i="13"/>
  <c r="A148" i="13" s="1"/>
  <c r="A226" i="13" s="1"/>
  <c r="A36" i="13"/>
  <c r="A117" i="13" s="1"/>
  <c r="A195" i="13" s="1"/>
  <c r="A37" i="13"/>
  <c r="A118" i="13" s="1"/>
  <c r="A196" i="13" s="1"/>
  <c r="A38" i="13"/>
  <c r="A119" i="13" s="1"/>
  <c r="A197" i="13" s="1"/>
  <c r="A39" i="13"/>
  <c r="A120" i="13" s="1"/>
  <c r="A198" i="13" s="1"/>
  <c r="A40" i="13"/>
  <c r="A121" i="13" s="1"/>
  <c r="A199" i="13" s="1"/>
  <c r="A41" i="13"/>
  <c r="A122" i="13" s="1"/>
  <c r="A200" i="13" s="1"/>
  <c r="A42" i="13"/>
  <c r="A123" i="13" s="1"/>
  <c r="A201" i="13" s="1"/>
  <c r="A43" i="13"/>
  <c r="A124" i="13" s="1"/>
  <c r="A202" i="13" s="1"/>
  <c r="A44" i="13"/>
  <c r="A125" i="13" s="1"/>
  <c r="A203" i="13" s="1"/>
  <c r="A45" i="13"/>
  <c r="A126" i="13" s="1"/>
  <c r="A204" i="13" s="1"/>
  <c r="A46" i="13"/>
  <c r="A127" i="13" s="1"/>
  <c r="A205" i="13" s="1"/>
  <c r="A47" i="13"/>
  <c r="A128" i="13" s="1"/>
  <c r="A206" i="13" s="1"/>
  <c r="A48" i="13"/>
  <c r="A129" i="13" s="1"/>
  <c r="A207" i="13" s="1"/>
  <c r="A49" i="13"/>
  <c r="A130" i="13" s="1"/>
  <c r="A208" i="13" s="1"/>
  <c r="A50" i="13"/>
  <c r="A131" i="13" s="1"/>
  <c r="A209" i="13" s="1"/>
  <c r="A51" i="13"/>
  <c r="A132" i="13" s="1"/>
  <c r="A210" i="13" s="1"/>
  <c r="A52" i="13"/>
  <c r="A133" i="13" s="1"/>
  <c r="A211" i="13" s="1"/>
  <c r="A53" i="13"/>
  <c r="A134" i="13" s="1"/>
  <c r="A212" i="13" s="1"/>
  <c r="A54" i="13"/>
  <c r="A135" i="13" s="1"/>
  <c r="A213" i="13" s="1"/>
  <c r="A2" i="13"/>
  <c r="A83" i="13" s="1"/>
  <c r="A161" i="13" s="1"/>
  <c r="A3" i="13"/>
  <c r="A84" i="13" s="1"/>
  <c r="A162" i="13" s="1"/>
  <c r="A4" i="13"/>
  <c r="A85" i="13" s="1"/>
  <c r="A163" i="13" s="1"/>
  <c r="A5" i="13"/>
  <c r="A86" i="13" s="1"/>
  <c r="A164" i="13" s="1"/>
  <c r="A6" i="13"/>
  <c r="A87" i="13" s="1"/>
  <c r="A165" i="13" s="1"/>
  <c r="A7" i="13"/>
  <c r="A88" i="13" s="1"/>
  <c r="A166" i="13" s="1"/>
  <c r="A8" i="13"/>
  <c r="A89" i="13" s="1"/>
  <c r="A167" i="13" s="1"/>
  <c r="A9" i="13"/>
  <c r="A90" i="13" s="1"/>
  <c r="A168" i="13" s="1"/>
  <c r="A10" i="13"/>
  <c r="A91" i="13" s="1"/>
  <c r="A169" i="13" s="1"/>
  <c r="A11" i="13"/>
  <c r="A92" i="13" s="1"/>
  <c r="A170" i="13" s="1"/>
  <c r="A12" i="13"/>
  <c r="A93" i="13" s="1"/>
  <c r="A171" i="13" s="1"/>
  <c r="A13" i="13"/>
  <c r="A94" i="13" s="1"/>
  <c r="A172" i="13" s="1"/>
  <c r="A14" i="13"/>
  <c r="A95" i="13" s="1"/>
  <c r="A173" i="13" s="1"/>
  <c r="A15" i="13"/>
  <c r="A96" i="13" s="1"/>
  <c r="A174" i="13" s="1"/>
  <c r="A16" i="13"/>
  <c r="A97" i="13" s="1"/>
  <c r="A175" i="13" s="1"/>
  <c r="A17" i="13"/>
  <c r="A98" i="13" s="1"/>
  <c r="A176" i="13" s="1"/>
  <c r="A18" i="13"/>
  <c r="A99" i="13" s="1"/>
  <c r="A177" i="13" s="1"/>
  <c r="A19" i="13"/>
  <c r="A100" i="13" s="1"/>
  <c r="A178" i="13" s="1"/>
  <c r="A20" i="13"/>
  <c r="A101" i="13" s="1"/>
  <c r="A179" i="13" s="1"/>
  <c r="A21" i="13"/>
  <c r="A102" i="13" s="1"/>
  <c r="A180" i="13" s="1"/>
  <c r="A22" i="13"/>
  <c r="A103" i="13" s="1"/>
  <c r="A181" i="13" s="1"/>
  <c r="A23" i="13"/>
  <c r="A104" i="13" s="1"/>
  <c r="A182" i="13" s="1"/>
  <c r="A24" i="13"/>
  <c r="A105" i="13" s="1"/>
  <c r="A183" i="13" s="1"/>
  <c r="A25" i="13"/>
  <c r="A106" i="13" s="1"/>
  <c r="A184" i="13" s="1"/>
  <c r="A26" i="13"/>
  <c r="A107" i="13" s="1"/>
  <c r="A185" i="13" s="1"/>
  <c r="A27" i="13"/>
  <c r="A108" i="13" s="1"/>
  <c r="A186" i="13" s="1"/>
  <c r="A28" i="13"/>
  <c r="A109" i="13" s="1"/>
  <c r="A187" i="13" s="1"/>
  <c r="A29" i="13"/>
  <c r="A110" i="13" s="1"/>
  <c r="A188" i="13" s="1"/>
  <c r="A30" i="13"/>
  <c r="A111" i="13" s="1"/>
  <c r="A189" i="13" s="1"/>
  <c r="A31" i="13"/>
  <c r="A112" i="13" s="1"/>
  <c r="A190" i="13" s="1"/>
  <c r="A32" i="13"/>
  <c r="A113" i="13" s="1"/>
  <c r="A191" i="13" s="1"/>
  <c r="A33" i="13"/>
  <c r="A114" i="13" s="1"/>
  <c r="A192" i="13" s="1"/>
  <c r="A34" i="13"/>
  <c r="A115" i="13" s="1"/>
  <c r="A193" i="13" s="1"/>
  <c r="A35" i="13"/>
  <c r="A116" i="13" s="1"/>
  <c r="A194" i="13" s="1"/>
  <c r="D5" i="6" l="1"/>
  <c r="B5" i="6"/>
  <c r="D4" i="6"/>
  <c r="B4" i="6"/>
  <c r="D3" i="6"/>
  <c r="B3" i="6"/>
  <c r="D2" i="6" l="1"/>
  <c r="B2" i="6"/>
  <c r="R5" i="4" l="1"/>
  <c r="P5" i="4"/>
  <c r="R4" i="4"/>
  <c r="P4" i="4"/>
  <c r="R3" i="4"/>
  <c r="P3" i="4"/>
  <c r="R5" i="3"/>
  <c r="P5" i="3"/>
  <c r="R4" i="3"/>
  <c r="P4" i="3"/>
  <c r="R3" i="3"/>
  <c r="P3" i="3"/>
  <c r="R2" i="3"/>
  <c r="P2" i="3"/>
  <c r="Q7" i="1"/>
  <c r="O7" i="1"/>
  <c r="Q6" i="1"/>
  <c r="O6" i="1"/>
  <c r="Q5" i="1"/>
  <c r="O5" i="1"/>
  <c r="Q4" i="1"/>
  <c r="O4" i="1"/>
  <c r="Q3" i="1"/>
  <c r="O3" i="1"/>
  <c r="G35" i="4"/>
  <c r="E35" i="4"/>
  <c r="G34" i="4"/>
  <c r="E34" i="4"/>
  <c r="G33" i="4"/>
  <c r="E33" i="4"/>
  <c r="G32" i="4"/>
  <c r="E32" i="4"/>
  <c r="G31" i="4"/>
  <c r="E31" i="4"/>
  <c r="G30" i="4"/>
  <c r="E30" i="4"/>
  <c r="G29" i="4"/>
  <c r="E29" i="4"/>
  <c r="G28" i="4"/>
  <c r="E28" i="4"/>
  <c r="G27" i="4"/>
  <c r="E27" i="4"/>
  <c r="G26" i="4"/>
  <c r="E26" i="4"/>
  <c r="G25" i="4"/>
  <c r="E25" i="4"/>
  <c r="G24" i="4"/>
  <c r="G36" i="4" s="1"/>
  <c r="E24" i="4"/>
  <c r="E36" i="4" s="1"/>
  <c r="G18" i="4"/>
  <c r="E18" i="4"/>
  <c r="G17" i="4"/>
  <c r="E17" i="4"/>
  <c r="G16" i="4"/>
  <c r="E16" i="4"/>
  <c r="G15" i="4"/>
  <c r="E15" i="4"/>
  <c r="G14" i="4"/>
  <c r="E14" i="4"/>
  <c r="G13" i="4"/>
  <c r="E13" i="4"/>
  <c r="G12" i="4"/>
  <c r="E12" i="4"/>
  <c r="G11" i="4"/>
  <c r="E11" i="4"/>
  <c r="G10" i="4"/>
  <c r="E10" i="4"/>
  <c r="G9" i="4"/>
  <c r="E9" i="4"/>
  <c r="G8" i="4"/>
  <c r="E8" i="4"/>
  <c r="G7" i="4"/>
  <c r="E7" i="4"/>
  <c r="G6" i="4"/>
  <c r="E6" i="4"/>
  <c r="G5" i="4"/>
  <c r="E5" i="4"/>
  <c r="G4" i="4"/>
  <c r="E4" i="4"/>
  <c r="G3" i="4"/>
  <c r="G19" i="4" s="1"/>
  <c r="E3" i="4"/>
  <c r="E19" i="4" s="1"/>
  <c r="G2" i="4"/>
  <c r="E2" i="4"/>
  <c r="G49" i="3"/>
  <c r="G50" i="3"/>
  <c r="G51" i="3"/>
  <c r="G52" i="3"/>
  <c r="G63" i="3" s="1"/>
  <c r="G53" i="3"/>
  <c r="G54" i="3"/>
  <c r="G55" i="3"/>
  <c r="G56" i="3"/>
  <c r="G57" i="3"/>
  <c r="G58" i="3"/>
  <c r="G59" i="3"/>
  <c r="G60" i="3"/>
  <c r="G61" i="3"/>
  <c r="G62" i="3"/>
  <c r="G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48" i="3"/>
  <c r="G16" i="3"/>
  <c r="G17" i="3"/>
  <c r="G18" i="3"/>
  <c r="G19" i="3"/>
  <c r="G44" i="3" s="1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15" i="3"/>
  <c r="E16" i="3"/>
  <c r="E17" i="3"/>
  <c r="E18" i="3"/>
  <c r="E19" i="3"/>
  <c r="E44" i="3" s="1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15" i="3"/>
  <c r="G3" i="3"/>
  <c r="G4" i="3"/>
  <c r="G5" i="3"/>
  <c r="G6" i="3"/>
  <c r="G10" i="3" s="1"/>
  <c r="G7" i="3"/>
  <c r="G8" i="3"/>
  <c r="G9" i="3"/>
  <c r="G2" i="3"/>
  <c r="E3" i="3"/>
  <c r="E4" i="3"/>
  <c r="E5" i="3"/>
  <c r="E6" i="3"/>
  <c r="E10" i="3" s="1"/>
  <c r="E7" i="3"/>
  <c r="E8" i="3"/>
  <c r="E9" i="3"/>
  <c r="E2" i="3"/>
  <c r="G26" i="2"/>
  <c r="B28" i="13" s="1"/>
  <c r="E26" i="2"/>
  <c r="B28" i="14" s="1"/>
  <c r="G25" i="2"/>
  <c r="B27" i="13" s="1"/>
  <c r="E25" i="2"/>
  <c r="B27" i="14" s="1"/>
  <c r="G24" i="2"/>
  <c r="B26" i="13" s="1"/>
  <c r="E24" i="2"/>
  <c r="B26" i="14" s="1"/>
  <c r="G23" i="2"/>
  <c r="B25" i="13" s="1"/>
  <c r="E23" i="2"/>
  <c r="B25" i="14" s="1"/>
  <c r="G22" i="2"/>
  <c r="B24" i="13" s="1"/>
  <c r="E22" i="2"/>
  <c r="B24" i="14" s="1"/>
  <c r="B23" i="14"/>
  <c r="G21" i="2"/>
  <c r="B22" i="13" s="1"/>
  <c r="E21" i="2"/>
  <c r="B22" i="14" s="1"/>
  <c r="G20" i="2"/>
  <c r="B21" i="13" s="1"/>
  <c r="E20" i="2"/>
  <c r="B21" i="14" s="1"/>
  <c r="G19" i="2"/>
  <c r="B20" i="13" s="1"/>
  <c r="E19" i="2"/>
  <c r="B20" i="14" s="1"/>
  <c r="G18" i="2"/>
  <c r="B19" i="13" s="1"/>
  <c r="E18" i="2"/>
  <c r="B19" i="14" s="1"/>
  <c r="B18" i="13"/>
  <c r="B18" i="14"/>
  <c r="B17" i="13"/>
  <c r="G17" i="2"/>
  <c r="E17" i="2"/>
  <c r="B16" i="14" s="1"/>
  <c r="G12" i="2"/>
  <c r="B15" i="13" s="1"/>
  <c r="E12" i="2"/>
  <c r="B15" i="14" s="1"/>
  <c r="B14" i="14"/>
  <c r="G11" i="2"/>
  <c r="B13" i="13" s="1"/>
  <c r="E11" i="2"/>
  <c r="B13" i="14" s="1"/>
  <c r="G10" i="2"/>
  <c r="B12" i="13" s="1"/>
  <c r="E10" i="2"/>
  <c r="B12" i="14" s="1"/>
  <c r="G9" i="2"/>
  <c r="B11" i="13" s="1"/>
  <c r="E9" i="2"/>
  <c r="B11" i="14" s="1"/>
  <c r="G8" i="2"/>
  <c r="B10" i="13" s="1"/>
  <c r="E8" i="2"/>
  <c r="B10" i="14" s="1"/>
  <c r="G7" i="2"/>
  <c r="B9" i="13" s="1"/>
  <c r="E7" i="2"/>
  <c r="B9" i="14" s="1"/>
  <c r="G6" i="2"/>
  <c r="B8" i="13" s="1"/>
  <c r="E6" i="2"/>
  <c r="B8" i="14" s="1"/>
  <c r="G5" i="2"/>
  <c r="B7" i="13" s="1"/>
  <c r="E5" i="2"/>
  <c r="B7" i="14" s="1"/>
  <c r="G4" i="2"/>
  <c r="B6" i="13" s="1"/>
  <c r="E4" i="2"/>
  <c r="B6" i="14" s="1"/>
  <c r="G3" i="2"/>
  <c r="B5" i="13" s="1"/>
  <c r="E3" i="2"/>
  <c r="B5" i="14" s="1"/>
  <c r="G2" i="2"/>
  <c r="B3" i="13" s="1"/>
  <c r="E2" i="2"/>
  <c r="B3" i="14" s="1"/>
  <c r="G84" i="1"/>
  <c r="G85" i="1"/>
  <c r="G86" i="1"/>
  <c r="G87" i="1"/>
  <c r="G88" i="1"/>
  <c r="G89" i="1"/>
  <c r="G90" i="1"/>
  <c r="G83" i="1"/>
  <c r="E84" i="1"/>
  <c r="E85" i="1"/>
  <c r="E86" i="1"/>
  <c r="E87" i="1"/>
  <c r="E91" i="1" s="1"/>
  <c r="E88" i="1"/>
  <c r="E89" i="1"/>
  <c r="E90" i="1"/>
  <c r="E83" i="1"/>
  <c r="G66" i="1"/>
  <c r="G67" i="1"/>
  <c r="G68" i="1"/>
  <c r="G69" i="1"/>
  <c r="G78" i="1" s="1"/>
  <c r="G70" i="1"/>
  <c r="G71" i="1"/>
  <c r="G72" i="1"/>
  <c r="G73" i="1"/>
  <c r="G74" i="1"/>
  <c r="G75" i="1"/>
  <c r="G76" i="1"/>
  <c r="G77" i="1"/>
  <c r="G65" i="1"/>
  <c r="E66" i="1"/>
  <c r="E67" i="1"/>
  <c r="E68" i="1"/>
  <c r="E69" i="1"/>
  <c r="E78" i="1" s="1"/>
  <c r="E70" i="1"/>
  <c r="E71" i="1"/>
  <c r="E72" i="1"/>
  <c r="E73" i="1"/>
  <c r="E74" i="1"/>
  <c r="E75" i="1"/>
  <c r="E76" i="1"/>
  <c r="E77" i="1"/>
  <c r="E65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41" i="1"/>
  <c r="E60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41" i="1"/>
  <c r="G60" i="1"/>
  <c r="G36" i="1"/>
  <c r="E36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2" i="1"/>
  <c r="G13" i="2" l="1"/>
  <c r="P3" i="2" s="1"/>
  <c r="R5" i="13"/>
  <c r="E27" i="2"/>
  <c r="R4" i="2" s="1"/>
  <c r="B17" i="14"/>
  <c r="E13" i="2"/>
  <c r="R3" i="2" s="1"/>
  <c r="B2" i="14"/>
  <c r="G27" i="2"/>
  <c r="P4" i="2" s="1"/>
  <c r="B16" i="13"/>
  <c r="E63" i="3"/>
  <c r="P5" i="2" l="1"/>
  <c r="R5" i="2"/>
</calcChain>
</file>

<file path=xl/sharedStrings.xml><?xml version="1.0" encoding="utf-8"?>
<sst xmlns="http://schemas.openxmlformats.org/spreadsheetml/2006/main" count="394" uniqueCount="187">
  <si>
    <t>intestin</t>
  </si>
  <si>
    <t>surface</t>
  </si>
  <si>
    <t>photos</t>
  </si>
  <si>
    <t>RFP-pros+</t>
  </si>
  <si>
    <t>RFP+pros+</t>
  </si>
  <si>
    <t>un64</t>
  </si>
  <si>
    <t>un76</t>
  </si>
  <si>
    <t>un83</t>
  </si>
  <si>
    <t>un90</t>
  </si>
  <si>
    <t>un97</t>
  </si>
  <si>
    <t>un104</t>
  </si>
  <si>
    <t>un111</t>
  </si>
  <si>
    <t>un118</t>
  </si>
  <si>
    <t>un125</t>
  </si>
  <si>
    <t>un132</t>
  </si>
  <si>
    <t>un139</t>
  </si>
  <si>
    <t>un146</t>
  </si>
  <si>
    <t>un153</t>
  </si>
  <si>
    <t>un160</t>
  </si>
  <si>
    <t>un167</t>
  </si>
  <si>
    <t>un174</t>
  </si>
  <si>
    <t>un188</t>
  </si>
  <si>
    <t>un195</t>
  </si>
  <si>
    <t>un202</t>
  </si>
  <si>
    <t>un209</t>
  </si>
  <si>
    <t>un223</t>
  </si>
  <si>
    <t>un230</t>
  </si>
  <si>
    <t>un237</t>
  </si>
  <si>
    <t>un244</t>
  </si>
  <si>
    <t>un260</t>
  </si>
  <si>
    <t>un267</t>
  </si>
  <si>
    <t>un274</t>
  </si>
  <si>
    <t>un281</t>
  </si>
  <si>
    <t>un288</t>
  </si>
  <si>
    <t>un295</t>
  </si>
  <si>
    <t>un302</t>
  </si>
  <si>
    <t>un309</t>
  </si>
  <si>
    <t>un316</t>
  </si>
  <si>
    <t>un323</t>
  </si>
  <si>
    <t>lineage cellulaire 181219</t>
  </si>
  <si>
    <t>rfp-pros+</t>
  </si>
  <si>
    <t>rfp+pros+</t>
  </si>
  <si>
    <t>lineage cellulaire 201219</t>
  </si>
  <si>
    <t>un144</t>
  </si>
  <si>
    <t>un151</t>
  </si>
  <si>
    <t>un158</t>
  </si>
  <si>
    <t>un165</t>
  </si>
  <si>
    <t>un172</t>
  </si>
  <si>
    <t>un186</t>
  </si>
  <si>
    <t>un193</t>
  </si>
  <si>
    <t>un200</t>
  </si>
  <si>
    <t>un214</t>
  </si>
  <si>
    <t>un221</t>
  </si>
  <si>
    <t>un228</t>
  </si>
  <si>
    <t>un235</t>
  </si>
  <si>
    <t>un242</t>
  </si>
  <si>
    <t>un249</t>
  </si>
  <si>
    <t>un263</t>
  </si>
  <si>
    <t>un272</t>
  </si>
  <si>
    <t>un279</t>
  </si>
  <si>
    <t>un286</t>
  </si>
  <si>
    <t>un293</t>
  </si>
  <si>
    <t>lineage cellulaire 3j eau 2 060120</t>
  </si>
  <si>
    <t>un416</t>
  </si>
  <si>
    <t>un423</t>
  </si>
  <si>
    <t>un430</t>
  </si>
  <si>
    <t>un437</t>
  </si>
  <si>
    <t>un451</t>
  </si>
  <si>
    <t>un458</t>
  </si>
  <si>
    <t>un465</t>
  </si>
  <si>
    <t>un472</t>
  </si>
  <si>
    <t>un479</t>
  </si>
  <si>
    <t>un486</t>
  </si>
  <si>
    <t>un493</t>
  </si>
  <si>
    <t>un507</t>
  </si>
  <si>
    <t>un514</t>
  </si>
  <si>
    <t>lineage cellulaire 3j eau 060120</t>
  </si>
  <si>
    <t>un342</t>
  </si>
  <si>
    <t>un349</t>
  </si>
  <si>
    <t>un367</t>
  </si>
  <si>
    <t>un374</t>
  </si>
  <si>
    <t>un381</t>
  </si>
  <si>
    <t>un388</t>
  </si>
  <si>
    <t>un395</t>
  </si>
  <si>
    <t>un402</t>
  </si>
  <si>
    <t>lineage cellulaire 4d22 250619</t>
  </si>
  <si>
    <t>un701</t>
  </si>
  <si>
    <t>un719</t>
  </si>
  <si>
    <t>un728</t>
  </si>
  <si>
    <t>un737</t>
  </si>
  <si>
    <t>un754</t>
  </si>
  <si>
    <t>un763</t>
  </si>
  <si>
    <t>un781</t>
  </si>
  <si>
    <t>un790</t>
  </si>
  <si>
    <t>un799</t>
  </si>
  <si>
    <t>un810</t>
  </si>
  <si>
    <t>un836</t>
  </si>
  <si>
    <t>un60</t>
  </si>
  <si>
    <t>un106</t>
  </si>
  <si>
    <t>un113</t>
  </si>
  <si>
    <t>un120</t>
  </si>
  <si>
    <t>un127</t>
  </si>
  <si>
    <t>un170</t>
  </si>
  <si>
    <t>un177</t>
  </si>
  <si>
    <t>lineage 3j dipel 29° 181219</t>
  </si>
  <si>
    <t>un365</t>
  </si>
  <si>
    <t>un372</t>
  </si>
  <si>
    <t>un379</t>
  </si>
  <si>
    <t>un386</t>
  </si>
  <si>
    <t>un393</t>
  </si>
  <si>
    <t>un400</t>
  </si>
  <si>
    <t>un407</t>
  </si>
  <si>
    <t>un414</t>
  </si>
  <si>
    <t>lineage cellulaire3j 191219</t>
  </si>
  <si>
    <t>un41</t>
  </si>
  <si>
    <t>un48</t>
  </si>
  <si>
    <t>un55</t>
  </si>
  <si>
    <t>un179</t>
  </si>
  <si>
    <t>un256</t>
  </si>
  <si>
    <t>un314</t>
  </si>
  <si>
    <t>un328</t>
  </si>
  <si>
    <t>un421</t>
  </si>
  <si>
    <t>un442</t>
  </si>
  <si>
    <t>un454</t>
  </si>
  <si>
    <t>lineage 3j dipel 201219</t>
  </si>
  <si>
    <t>un326</t>
  </si>
  <si>
    <t>un333</t>
  </si>
  <si>
    <t>un340</t>
  </si>
  <si>
    <t>un347</t>
  </si>
  <si>
    <t>un354</t>
  </si>
  <si>
    <t>un373</t>
  </si>
  <si>
    <t>un387</t>
  </si>
  <si>
    <t>un394</t>
  </si>
  <si>
    <t>un415</t>
  </si>
  <si>
    <t>un429</t>
  </si>
  <si>
    <t>un436</t>
  </si>
  <si>
    <t>un443</t>
  </si>
  <si>
    <t>un457</t>
  </si>
  <si>
    <t>un464</t>
  </si>
  <si>
    <t>lineage cristaux 3j 15062021</t>
  </si>
  <si>
    <t>un181</t>
  </si>
  <si>
    <t>un211</t>
  </si>
  <si>
    <t>un218</t>
  </si>
  <si>
    <t>un225</t>
  </si>
  <si>
    <t>un269</t>
  </si>
  <si>
    <t>un276</t>
  </si>
  <si>
    <t>un290</t>
  </si>
  <si>
    <t>lineage cristaux 130721</t>
  </si>
  <si>
    <t>un210</t>
  </si>
  <si>
    <t>un226</t>
  </si>
  <si>
    <t>un233</t>
  </si>
  <si>
    <t>un240</t>
  </si>
  <si>
    <t>un247</t>
  </si>
  <si>
    <t>un254</t>
  </si>
  <si>
    <t>un306</t>
  </si>
  <si>
    <t>un313</t>
  </si>
  <si>
    <t>un322</t>
  </si>
  <si>
    <t>H2O</t>
  </si>
  <si>
    <t>4d22</t>
  </si>
  <si>
    <t>delfin</t>
  </si>
  <si>
    <t>Crystals</t>
  </si>
  <si>
    <t>pros+ RFP-</t>
  </si>
  <si>
    <t>Pros+ RFP+</t>
  </si>
  <si>
    <t>stat rfp-pros+</t>
  </si>
  <si>
    <t xml:space="preserve">eau </t>
  </si>
  <si>
    <t>eau</t>
  </si>
  <si>
    <t>cristaux</t>
  </si>
  <si>
    <t>Tukey-Kramer Test: Pairwise Comparisons for One-Way Layout Design</t>
  </si>
  <si>
    <t>Mean</t>
  </si>
  <si>
    <t>S.E.M.</t>
  </si>
  <si>
    <t>S.D.</t>
  </si>
  <si>
    <t>Variance</t>
  </si>
  <si>
    <t>Sum</t>
  </si>
  <si>
    <t>N</t>
  </si>
  <si>
    <t>Grand Mean</t>
  </si>
  <si>
    <t>Total N</t>
  </si>
  <si>
    <t>Errors Estimates</t>
  </si>
  <si>
    <t>SS(E)</t>
  </si>
  <si>
    <t>Df(E)</t>
  </si>
  <si>
    <t>Var(E)</t>
  </si>
  <si>
    <t>SE(E)</t>
  </si>
  <si>
    <t>t-Table</t>
  </si>
  <si>
    <t>Upper Right: tij (Test Statistics between i and j groups); Lower Left: P-Values (Studentized Range Distribution)</t>
  </si>
  <si>
    <t>* (P&lt;=0.05)</t>
  </si>
  <si>
    <t>Not Significant (P&gt;0.05)</t>
  </si>
  <si>
    <t>** (P&lt;=0.01)</t>
  </si>
  <si>
    <t>*** (P&lt;=0.001)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</si>
</sst>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'grpahe prospero '!$A$2</c:f>
              <c:strCache>
                <c:ptCount val="1"/>
                <c:pt idx="0">
                  <c:v>H2O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val>
            <c:numRef>
              <c:f>'grpahe prospero '!$B$2</c:f>
              <c:numCache>
                <c:formatCode>General</c:formatCode>
                <c:ptCount val="1"/>
                <c:pt idx="0">
                  <c:v>8.7956715612422194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14-4EDB-880A-7378DBF48543}"/>
            </c:ext>
          </c:extLst>
        </c:ser>
        <c:ser>
          <c:idx val="1"/>
          <c:order val="1"/>
          <c:tx>
            <c:strRef>
              <c:f>'grpahe prospero '!$A$3</c:f>
              <c:strCache>
                <c:ptCount val="1"/>
                <c:pt idx="0">
                  <c:v>4d22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'grpahe prospero '!$B$3</c:f>
              <c:numCache>
                <c:formatCode>General</c:formatCode>
                <c:ptCount val="1"/>
                <c:pt idx="0">
                  <c:v>8.5248596362097651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14-4EDB-880A-7378DBF48543}"/>
            </c:ext>
          </c:extLst>
        </c:ser>
        <c:ser>
          <c:idx val="2"/>
          <c:order val="2"/>
          <c:tx>
            <c:strRef>
              <c:f>'grpahe prospero '!$A$4</c:f>
              <c:strCache>
                <c:ptCount val="1"/>
                <c:pt idx="0">
                  <c:v>delfin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val>
            <c:numRef>
              <c:f>'grpahe prospero '!$B$4</c:f>
              <c:numCache>
                <c:formatCode>General</c:formatCode>
                <c:ptCount val="1"/>
                <c:pt idx="0">
                  <c:v>7.934151951378893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14-4EDB-880A-7378DBF48543}"/>
            </c:ext>
          </c:extLst>
        </c:ser>
        <c:ser>
          <c:idx val="3"/>
          <c:order val="3"/>
          <c:tx>
            <c:strRef>
              <c:f>'grpahe prospero '!$A$5</c:f>
              <c:strCache>
                <c:ptCount val="1"/>
                <c:pt idx="0">
                  <c:v>Crystals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'grpahe prospero '!$B$5</c:f>
              <c:numCache>
                <c:formatCode>General</c:formatCode>
                <c:ptCount val="1"/>
                <c:pt idx="0">
                  <c:v>5.6460404218364104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14-4EDB-880A-7378DBF48543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5414-4EDB-880A-7378DBF48543}"/>
            </c:ext>
          </c:extLst>
        </c:ser>
        <c:ser>
          <c:idx val="5"/>
          <c:order val="5"/>
          <c:tx>
            <c:strRef>
              <c:f>'grpahe prospero '!$A$2</c:f>
              <c:strCache>
                <c:ptCount val="1"/>
                <c:pt idx="0">
                  <c:v>H2O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val>
            <c:numRef>
              <c:f>'grpahe prospero '!$D$2</c:f>
              <c:numCache>
                <c:formatCode>General</c:formatCode>
                <c:ptCount val="1"/>
                <c:pt idx="0">
                  <c:v>0.46838922989306664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414-4EDB-880A-7378DBF48543}"/>
            </c:ext>
          </c:extLst>
        </c:ser>
        <c:ser>
          <c:idx val="6"/>
          <c:order val="6"/>
          <c:tx>
            <c:strRef>
              <c:f>'grpahe prospero '!$A$3</c:f>
              <c:strCache>
                <c:ptCount val="1"/>
                <c:pt idx="0">
                  <c:v>4d22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'grpahe prospero '!$D$3</c:f>
              <c:numCache>
                <c:formatCode>General</c:formatCode>
                <c:ptCount val="1"/>
                <c:pt idx="0">
                  <c:v>0.79388710439999721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414-4EDB-880A-7378DBF48543}"/>
            </c:ext>
          </c:extLst>
        </c:ser>
        <c:ser>
          <c:idx val="7"/>
          <c:order val="7"/>
          <c:tx>
            <c:strRef>
              <c:f>'grpahe prospero '!$A$4</c:f>
              <c:strCache>
                <c:ptCount val="1"/>
                <c:pt idx="0">
                  <c:v>delfin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val>
            <c:numRef>
              <c:f>'grpahe prospero '!$D$4</c:f>
              <c:numCache>
                <c:formatCode>General</c:formatCode>
                <c:ptCount val="1"/>
                <c:pt idx="0">
                  <c:v>9.2916379748523443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414-4EDB-880A-7378DBF48543}"/>
            </c:ext>
          </c:extLst>
        </c:ser>
        <c:ser>
          <c:idx val="8"/>
          <c:order val="8"/>
          <c:tx>
            <c:strRef>
              <c:f>'grpahe prospero '!$A$5</c:f>
              <c:strCache>
                <c:ptCount val="1"/>
                <c:pt idx="0">
                  <c:v>Crystals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'grpahe prospero '!$D$5</c:f>
              <c:numCache>
                <c:formatCode>General</c:formatCode>
                <c:ptCount val="1"/>
                <c:pt idx="0">
                  <c:v>18.676990934269721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414-4EDB-880A-7378DBF48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0012111"/>
        <c:axId val="502642847"/>
      </c:barChart>
      <c:catAx>
        <c:axId val="580012111"/>
        <c:scaling>
          <c:orientation val="minMax"/>
        </c:scaling>
        <c:delete val="1"/>
        <c:axPos val="b"/>
        <c:majorTickMark val="none"/>
        <c:minorTickMark val="none"/>
        <c:tickLblPos val="nextTo"/>
        <c:crossAx val="502642847"/>
        <c:crosses val="autoZero"/>
        <c:auto val="1"/>
        <c:lblAlgn val="ctr"/>
        <c:lblOffset val="100"/>
        <c:noMultiLvlLbl val="0"/>
      </c:catAx>
      <c:valAx>
        <c:axId val="502642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Pros+</a:t>
                </a:r>
                <a:r>
                  <a:rPr lang="en-US" baseline="0"/>
                  <a:t> cells / 20000</a:t>
                </a:r>
                <a:r>
                  <a:rPr lang="en-US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µ</a:t>
                </a:r>
                <a:r>
                  <a:rPr lang="en-US" baseline="0">
                    <a:latin typeface="Arial" panose="020B0604020202020204" pitchFamily="34" charset="0"/>
                    <a:cs typeface="Arial" panose="020B0604020202020204" pitchFamily="34" charset="0"/>
                  </a:rPr>
                  <a:t>m</a:t>
                </a:r>
                <a:r>
                  <a:rPr lang="en-US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²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012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447675</xdr:colOff>
      <xdr:row>4</xdr:row>
      <xdr:rowOff>152400</xdr:rowOff>
    </xdr:from>
    <xdr:to>
      <xdr:col>14</xdr:col>
      <xdr:colOff>142875</xdr:colOff>
      <xdr:row>19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276225</xdr:colOff>
      <xdr:row>11</xdr:row>
      <xdr:rowOff>85725</xdr:rowOff>
    </xdr:from>
    <xdr:to>
      <xdr:col>12</xdr:col>
      <xdr:colOff>114300</xdr:colOff>
      <xdr:row>12</xdr:row>
      <xdr:rowOff>104775</xdr:rowOff>
    </xdr:to>
    <xdr:sp macro="" textlink="">
      <xdr:nvSpPr>
        <xdr:cNvPr id="4" name="TextBox 1"/>
        <xdr:cNvSpPr txBox="1"/>
      </xdr:nvSpPr>
      <xdr:spPr>
        <a:xfrm>
          <a:off x="6981825" y="2181225"/>
          <a:ext cx="447675" cy="209550"/>
        </a:xfrm>
        <a:prstGeom prst="rect">
          <a:avLst/>
        </a:prstGeom>
      </xdr:spPr>
      <xdr:txBody>
        <a:bodyPr wrap="square" rtlCol="0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***</a:t>
          </a:r>
        </a:p>
      </xdr:txBody>
    </xdr:sp>
    <xdr:clientData/>
  </xdr:twoCellAnchor>
  <xdr:twoCellAnchor>
    <xdr:from>
      <xdr:col>11</xdr:col>
      <xdr:colOff>571500</xdr:colOff>
      <xdr:row>5</xdr:row>
      <xdr:rowOff>76200</xdr:rowOff>
    </xdr:from>
    <xdr:to>
      <xdr:col>12</xdr:col>
      <xdr:colOff>409575</xdr:colOff>
      <xdr:row>6</xdr:row>
      <xdr:rowOff>95250</xdr:rowOff>
    </xdr:to>
    <xdr:sp macro="" textlink="">
      <xdr:nvSpPr>
        <xdr:cNvPr id="6" name="TextBox 1"/>
        <xdr:cNvSpPr txBox="1"/>
      </xdr:nvSpPr>
      <xdr:spPr>
        <a:xfrm>
          <a:off x="7277100" y="1028700"/>
          <a:ext cx="447675" cy="209550"/>
        </a:xfrm>
        <a:prstGeom prst="rect">
          <a:avLst/>
        </a:prstGeom>
      </xdr:spPr>
      <xdr:txBody>
        <a:bodyPr wrap="square" rtlCol="0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***</a:t>
          </a:r>
        </a:p>
      </xdr:txBody>
    </xdr:sp>
    <xdr:clientData/>
  </xdr:twoCellAnchor>
  <xdr:twoCellAnchor>
    <xdr:from>
      <xdr:col>8</xdr:col>
      <xdr:colOff>28575</xdr:colOff>
      <xdr:row>18</xdr:row>
      <xdr:rowOff>161925</xdr:rowOff>
    </xdr:from>
    <xdr:to>
      <xdr:col>10</xdr:col>
      <xdr:colOff>219075</xdr:colOff>
      <xdr:row>20</xdr:row>
      <xdr:rowOff>28575</xdr:rowOff>
    </xdr:to>
    <xdr:sp macro="" textlink="">
      <xdr:nvSpPr>
        <xdr:cNvPr id="7" name="TextBox 6"/>
        <xdr:cNvSpPr txBox="1"/>
      </xdr:nvSpPr>
      <xdr:spPr>
        <a:xfrm>
          <a:off x="4905375" y="3590925"/>
          <a:ext cx="1409700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Pros+ RFP-(Old</a:t>
          </a:r>
          <a:r>
            <a:rPr lang="en-US" sz="1100" baseline="0"/>
            <a:t> cells)</a:t>
          </a:r>
          <a:endParaRPr lang="en-US" sz="1100"/>
        </a:p>
      </xdr:txBody>
    </xdr:sp>
    <xdr:clientData/>
  </xdr:twoCellAnchor>
  <xdr:twoCellAnchor>
    <xdr:from>
      <xdr:col>11</xdr:col>
      <xdr:colOff>104775</xdr:colOff>
      <xdr:row>18</xdr:row>
      <xdr:rowOff>161925</xdr:rowOff>
    </xdr:from>
    <xdr:to>
      <xdr:col>13</xdr:col>
      <xdr:colOff>333375</xdr:colOff>
      <xdr:row>20</xdr:row>
      <xdr:rowOff>57150</xdr:rowOff>
    </xdr:to>
    <xdr:sp macro="" textlink="">
      <xdr:nvSpPr>
        <xdr:cNvPr id="8" name="TextBox 7"/>
        <xdr:cNvSpPr txBox="1"/>
      </xdr:nvSpPr>
      <xdr:spPr>
        <a:xfrm>
          <a:off x="6810375" y="3590925"/>
          <a:ext cx="1447800" cy="27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Pros+ RFP+(New</a:t>
          </a:r>
          <a:r>
            <a:rPr lang="en-US" sz="1100" baseline="0"/>
            <a:t> cells)</a:t>
          </a:r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lineage%20cellulai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j eau"/>
      <sheetName val="3j 4d22"/>
      <sheetName val="3j delfin"/>
      <sheetName val="3j cristaux"/>
    </sheetNames>
    <sheetDataSet>
      <sheetData sheetId="0"/>
      <sheetData sheetId="1">
        <row r="26">
          <cell r="Q26">
            <v>8.5248596362097651</v>
          </cell>
          <cell r="R26">
            <v>0.79388710439999721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topLeftCell="A7" workbookViewId="0">
      <selection activeCell="J64" sqref="J64:M64"/>
    </sheetView>
  </sheetViews>
  <sheetFormatPr baseColWidth="10" defaultColWidth="8.88671875" defaultRowHeight="14.4" x14ac:dyDescent="0.3"/>
  <sheetData>
    <row r="1" spans="1:17" x14ac:dyDescent="0.3">
      <c r="A1" t="s">
        <v>0</v>
      </c>
      <c r="B1" t="s">
        <v>1</v>
      </c>
      <c r="C1" t="s">
        <v>2</v>
      </c>
      <c r="D1" t="s">
        <v>3</v>
      </c>
      <c r="F1" t="s">
        <v>4</v>
      </c>
      <c r="J1" s="2" t="s">
        <v>39</v>
      </c>
      <c r="K1" s="2"/>
      <c r="L1" s="2"/>
    </row>
    <row r="2" spans="1:17" x14ac:dyDescent="0.3">
      <c r="A2">
        <v>1</v>
      </c>
      <c r="B2">
        <v>31766.316999999999</v>
      </c>
      <c r="C2" t="s">
        <v>5</v>
      </c>
      <c r="D2">
        <v>7</v>
      </c>
      <c r="E2">
        <f>20000*D2/B2</f>
        <v>4.4071838734090578</v>
      </c>
      <c r="F2">
        <v>0</v>
      </c>
      <c r="G2">
        <f>20000*F2/B2</f>
        <v>0</v>
      </c>
      <c r="O2" t="s">
        <v>40</v>
      </c>
      <c r="Q2" t="s">
        <v>41</v>
      </c>
    </row>
    <row r="3" spans="1:17" x14ac:dyDescent="0.3">
      <c r="A3">
        <v>2</v>
      </c>
      <c r="B3">
        <v>25010.123</v>
      </c>
      <c r="C3" t="s">
        <v>6</v>
      </c>
      <c r="D3">
        <v>13</v>
      </c>
      <c r="E3">
        <f t="shared" ref="E3:E35" si="0">20000*D3/B3</f>
        <v>10.395790536495962</v>
      </c>
      <c r="F3">
        <v>0</v>
      </c>
      <c r="G3">
        <f t="shared" ref="G3:G35" si="1">20000*F3/B3</f>
        <v>0</v>
      </c>
      <c r="O3">
        <f>$E$36</f>
        <v>6.02878271784963</v>
      </c>
      <c r="Q3">
        <f>$G$36</f>
        <v>0.83599821180190548</v>
      </c>
    </row>
    <row r="4" spans="1:17" x14ac:dyDescent="0.3">
      <c r="A4">
        <v>3</v>
      </c>
      <c r="B4">
        <v>27312.873</v>
      </c>
      <c r="C4" t="s">
        <v>7</v>
      </c>
      <c r="D4">
        <v>7</v>
      </c>
      <c r="E4">
        <f t="shared" si="0"/>
        <v>5.1257881219599275</v>
      </c>
      <c r="F4">
        <v>0</v>
      </c>
      <c r="G4">
        <f t="shared" si="1"/>
        <v>0</v>
      </c>
      <c r="O4">
        <f>$E$60</f>
        <v>9.067711931948498</v>
      </c>
      <c r="Q4">
        <f>$G$60</f>
        <v>0.44569516942050097</v>
      </c>
    </row>
    <row r="5" spans="1:17" x14ac:dyDescent="0.3">
      <c r="A5">
        <v>4</v>
      </c>
      <c r="B5">
        <v>35737.925999999999</v>
      </c>
      <c r="C5" t="s">
        <v>8</v>
      </c>
      <c r="D5">
        <v>8</v>
      </c>
      <c r="E5">
        <f t="shared" si="0"/>
        <v>4.4770365241676311</v>
      </c>
      <c r="F5">
        <v>0</v>
      </c>
      <c r="G5">
        <f t="shared" si="1"/>
        <v>0</v>
      </c>
      <c r="O5">
        <f>$E$78</f>
        <v>11.7096281774188</v>
      </c>
      <c r="Q5">
        <f>$G$78</f>
        <v>0.59186353834986016</v>
      </c>
    </row>
    <row r="6" spans="1:17" x14ac:dyDescent="0.3">
      <c r="A6">
        <v>5</v>
      </c>
      <c r="B6">
        <v>26214.514999999999</v>
      </c>
      <c r="C6" t="s">
        <v>9</v>
      </c>
      <c r="D6">
        <v>4</v>
      </c>
      <c r="E6">
        <f t="shared" si="0"/>
        <v>3.0517444247967207</v>
      </c>
      <c r="F6">
        <v>0</v>
      </c>
      <c r="G6">
        <f t="shared" si="1"/>
        <v>0</v>
      </c>
      <c r="O6">
        <f>$E$91</f>
        <v>8.3765634177519459</v>
      </c>
      <c r="Q6">
        <f>$G$91</f>
        <v>0</v>
      </c>
    </row>
    <row r="7" spans="1:17" x14ac:dyDescent="0.3">
      <c r="A7">
        <v>6</v>
      </c>
      <c r="B7">
        <v>29574.541000000001</v>
      </c>
      <c r="C7" t="s">
        <v>10</v>
      </c>
      <c r="D7">
        <v>9</v>
      </c>
      <c r="E7">
        <f t="shared" si="0"/>
        <v>6.0863159296369131</v>
      </c>
      <c r="F7">
        <v>3</v>
      </c>
      <c r="G7">
        <f t="shared" si="1"/>
        <v>2.0287719765456376</v>
      </c>
      <c r="O7" s="2">
        <f>AVERAGE(O3:O6)</f>
        <v>8.7956715612422194</v>
      </c>
      <c r="Q7" s="2">
        <f>AVERAGE(Q3:Q6)</f>
        <v>0.46838922989306664</v>
      </c>
    </row>
    <row r="8" spans="1:17" x14ac:dyDescent="0.3">
      <c r="A8">
        <v>7</v>
      </c>
      <c r="B8">
        <v>29346.298999999999</v>
      </c>
      <c r="C8" t="s">
        <v>11</v>
      </c>
      <c r="D8">
        <v>11</v>
      </c>
      <c r="E8">
        <f t="shared" si="0"/>
        <v>7.496686379430674</v>
      </c>
      <c r="F8">
        <v>5</v>
      </c>
      <c r="G8">
        <f t="shared" si="1"/>
        <v>3.4075847179230334</v>
      </c>
    </row>
    <row r="9" spans="1:17" x14ac:dyDescent="0.3">
      <c r="A9">
        <v>8</v>
      </c>
      <c r="B9">
        <v>31579.392</v>
      </c>
      <c r="C9" t="s">
        <v>12</v>
      </c>
      <c r="D9">
        <v>7</v>
      </c>
      <c r="E9">
        <f t="shared" si="0"/>
        <v>4.4332709128788803</v>
      </c>
      <c r="F9">
        <v>2</v>
      </c>
      <c r="G9">
        <f t="shared" si="1"/>
        <v>1.2666488322511085</v>
      </c>
    </row>
    <row r="10" spans="1:17" x14ac:dyDescent="0.3">
      <c r="A10">
        <v>9</v>
      </c>
      <c r="B10">
        <v>32077.633999999998</v>
      </c>
      <c r="C10" t="s">
        <v>13</v>
      </c>
      <c r="D10">
        <v>11</v>
      </c>
      <c r="E10">
        <f t="shared" si="0"/>
        <v>6.8583611871124912</v>
      </c>
      <c r="F10">
        <v>3</v>
      </c>
      <c r="G10">
        <f t="shared" si="1"/>
        <v>1.8704621419397705</v>
      </c>
    </row>
    <row r="11" spans="1:17" x14ac:dyDescent="0.3">
      <c r="A11">
        <v>10</v>
      </c>
      <c r="B11">
        <v>27455.024000000001</v>
      </c>
      <c r="C11" t="s">
        <v>14</v>
      </c>
      <c r="D11">
        <v>15</v>
      </c>
      <c r="E11">
        <f t="shared" si="0"/>
        <v>10.926961855870168</v>
      </c>
      <c r="F11">
        <v>0</v>
      </c>
      <c r="G11">
        <f t="shared" si="1"/>
        <v>0</v>
      </c>
    </row>
    <row r="12" spans="1:17" x14ac:dyDescent="0.3">
      <c r="A12">
        <v>11</v>
      </c>
      <c r="B12">
        <v>23472.859</v>
      </c>
      <c r="C12" t="s">
        <v>15</v>
      </c>
      <c r="D12">
        <v>11</v>
      </c>
      <c r="E12">
        <f t="shared" si="0"/>
        <v>9.3725267978647171</v>
      </c>
      <c r="F12">
        <v>0</v>
      </c>
      <c r="G12">
        <f t="shared" si="1"/>
        <v>0</v>
      </c>
    </row>
    <row r="13" spans="1:17" x14ac:dyDescent="0.3">
      <c r="A13">
        <v>12</v>
      </c>
      <c r="B13">
        <v>21839.621999999999</v>
      </c>
      <c r="C13" t="s">
        <v>16</v>
      </c>
      <c r="D13">
        <v>15</v>
      </c>
      <c r="E13">
        <f t="shared" si="0"/>
        <v>13.736501483404796</v>
      </c>
      <c r="F13">
        <v>0</v>
      </c>
      <c r="G13">
        <f t="shared" si="1"/>
        <v>0</v>
      </c>
    </row>
    <row r="14" spans="1:17" x14ac:dyDescent="0.3">
      <c r="A14">
        <v>13</v>
      </c>
      <c r="B14">
        <v>25708.395</v>
      </c>
      <c r="C14" t="s">
        <v>17</v>
      </c>
      <c r="D14">
        <v>5</v>
      </c>
      <c r="E14">
        <f t="shared" si="0"/>
        <v>3.889779972650957</v>
      </c>
      <c r="F14">
        <v>0</v>
      </c>
      <c r="G14">
        <f t="shared" si="1"/>
        <v>0</v>
      </c>
    </row>
    <row r="15" spans="1:17" x14ac:dyDescent="0.3">
      <c r="A15">
        <v>14</v>
      </c>
      <c r="B15">
        <v>31066.303</v>
      </c>
      <c r="C15" t="s">
        <v>18</v>
      </c>
      <c r="D15">
        <v>6</v>
      </c>
      <c r="E15">
        <f t="shared" si="0"/>
        <v>3.8627061610774867</v>
      </c>
      <c r="F15">
        <v>2</v>
      </c>
      <c r="G15">
        <f t="shared" si="1"/>
        <v>1.2875687203591621</v>
      </c>
    </row>
    <row r="16" spans="1:17" x14ac:dyDescent="0.3">
      <c r="A16">
        <v>15</v>
      </c>
      <c r="B16">
        <v>27995.934000000001</v>
      </c>
      <c r="C16" t="s">
        <v>19</v>
      </c>
      <c r="D16">
        <v>6</v>
      </c>
      <c r="E16">
        <f t="shared" si="0"/>
        <v>4.2863367230398524</v>
      </c>
      <c r="F16">
        <v>5</v>
      </c>
      <c r="G16">
        <f t="shared" si="1"/>
        <v>3.5719472691998773</v>
      </c>
    </row>
    <row r="17" spans="1:7" x14ac:dyDescent="0.3">
      <c r="A17">
        <v>16</v>
      </c>
      <c r="B17">
        <v>32729.129000000001</v>
      </c>
      <c r="C17" t="s">
        <v>20</v>
      </c>
      <c r="D17">
        <v>6</v>
      </c>
      <c r="E17">
        <f t="shared" si="0"/>
        <v>3.6664587071657175</v>
      </c>
      <c r="F17">
        <v>1</v>
      </c>
      <c r="G17">
        <f t="shared" si="1"/>
        <v>0.61107645119428622</v>
      </c>
    </row>
    <row r="18" spans="1:7" x14ac:dyDescent="0.3">
      <c r="A18">
        <v>17</v>
      </c>
      <c r="B18">
        <v>20736.194</v>
      </c>
      <c r="C18" t="s">
        <v>21</v>
      </c>
      <c r="D18">
        <v>5</v>
      </c>
      <c r="E18">
        <f t="shared" si="0"/>
        <v>4.8224857464200035</v>
      </c>
      <c r="F18">
        <v>0</v>
      </c>
      <c r="G18">
        <f t="shared" si="1"/>
        <v>0</v>
      </c>
    </row>
    <row r="19" spans="1:7" x14ac:dyDescent="0.3">
      <c r="A19">
        <v>18</v>
      </c>
      <c r="B19">
        <v>31253.045999999998</v>
      </c>
      <c r="C19" t="s">
        <v>22</v>
      </c>
      <c r="D19">
        <v>4</v>
      </c>
      <c r="E19">
        <f t="shared" si="0"/>
        <v>2.559750495999654</v>
      </c>
      <c r="F19">
        <v>0</v>
      </c>
      <c r="G19">
        <f t="shared" si="1"/>
        <v>0</v>
      </c>
    </row>
    <row r="20" spans="1:7" x14ac:dyDescent="0.3">
      <c r="A20">
        <v>19</v>
      </c>
      <c r="B20">
        <v>33727.822999999997</v>
      </c>
      <c r="C20" t="s">
        <v>23</v>
      </c>
      <c r="D20">
        <v>2</v>
      </c>
      <c r="E20">
        <f t="shared" si="0"/>
        <v>1.1859644780512517</v>
      </c>
      <c r="F20">
        <v>1</v>
      </c>
      <c r="G20">
        <f t="shared" si="1"/>
        <v>0.59298223902562586</v>
      </c>
    </row>
    <row r="21" spans="1:7" x14ac:dyDescent="0.3">
      <c r="A21">
        <v>20</v>
      </c>
      <c r="B21">
        <v>31203.929</v>
      </c>
      <c r="C21" t="s">
        <v>24</v>
      </c>
      <c r="D21">
        <v>4</v>
      </c>
      <c r="E21">
        <f t="shared" si="0"/>
        <v>2.5637797086386143</v>
      </c>
      <c r="F21">
        <v>0</v>
      </c>
      <c r="G21">
        <f t="shared" si="1"/>
        <v>0</v>
      </c>
    </row>
    <row r="22" spans="1:7" x14ac:dyDescent="0.3">
      <c r="A22">
        <v>21</v>
      </c>
      <c r="B22">
        <v>29529.715</v>
      </c>
      <c r="C22" t="s">
        <v>25</v>
      </c>
      <c r="D22">
        <v>6</v>
      </c>
      <c r="E22">
        <f t="shared" si="0"/>
        <v>4.0637032900588439</v>
      </c>
      <c r="F22">
        <v>1</v>
      </c>
      <c r="G22">
        <f t="shared" si="1"/>
        <v>0.67728388167647402</v>
      </c>
    </row>
    <row r="23" spans="1:7" x14ac:dyDescent="0.3">
      <c r="A23">
        <v>22</v>
      </c>
      <c r="B23">
        <v>32686.486000000001</v>
      </c>
      <c r="C23" t="s">
        <v>26</v>
      </c>
      <c r="D23">
        <v>9</v>
      </c>
      <c r="E23">
        <f t="shared" si="0"/>
        <v>5.5068629891876419</v>
      </c>
      <c r="F23">
        <v>5</v>
      </c>
      <c r="G23">
        <f t="shared" si="1"/>
        <v>3.0593683273264674</v>
      </c>
    </row>
    <row r="24" spans="1:7" x14ac:dyDescent="0.3">
      <c r="A24">
        <v>23</v>
      </c>
      <c r="B24">
        <v>34591.881000000001</v>
      </c>
      <c r="C24" t="s">
        <v>27</v>
      </c>
      <c r="D24">
        <v>5</v>
      </c>
      <c r="E24">
        <f t="shared" si="0"/>
        <v>2.8908517579601987</v>
      </c>
      <c r="F24">
        <v>2</v>
      </c>
      <c r="G24">
        <f t="shared" si="1"/>
        <v>1.1563407031840796</v>
      </c>
    </row>
    <row r="25" spans="1:7" x14ac:dyDescent="0.3">
      <c r="A25">
        <v>24</v>
      </c>
      <c r="B25">
        <v>35590.184999999998</v>
      </c>
      <c r="C25" t="s">
        <v>28</v>
      </c>
      <c r="D25">
        <v>4</v>
      </c>
      <c r="E25">
        <f t="shared" si="0"/>
        <v>2.2478107377076011</v>
      </c>
      <c r="F25">
        <v>0</v>
      </c>
      <c r="G25">
        <f t="shared" si="1"/>
        <v>0</v>
      </c>
    </row>
    <row r="26" spans="1:7" x14ac:dyDescent="0.3">
      <c r="A26">
        <v>25</v>
      </c>
      <c r="B26">
        <v>22755.994999999999</v>
      </c>
      <c r="C26" t="s">
        <v>29</v>
      </c>
      <c r="D26">
        <v>14</v>
      </c>
      <c r="E26">
        <f t="shared" si="0"/>
        <v>12.304449882327713</v>
      </c>
      <c r="F26">
        <v>0</v>
      </c>
      <c r="G26">
        <f t="shared" si="1"/>
        <v>0</v>
      </c>
    </row>
    <row r="27" spans="1:7" x14ac:dyDescent="0.3">
      <c r="A27">
        <v>26</v>
      </c>
      <c r="B27">
        <v>20938.668000000001</v>
      </c>
      <c r="C27" t="s">
        <v>30</v>
      </c>
      <c r="D27">
        <v>14</v>
      </c>
      <c r="E27">
        <f t="shared" si="0"/>
        <v>13.372388348676237</v>
      </c>
      <c r="F27">
        <v>0</v>
      </c>
      <c r="G27">
        <f t="shared" si="1"/>
        <v>0</v>
      </c>
    </row>
    <row r="28" spans="1:7" x14ac:dyDescent="0.3">
      <c r="A28">
        <v>27</v>
      </c>
      <c r="B28">
        <v>23674.111000000001</v>
      </c>
      <c r="C28" t="s">
        <v>31</v>
      </c>
      <c r="D28">
        <v>16</v>
      </c>
      <c r="E28">
        <f t="shared" si="0"/>
        <v>13.516875037039405</v>
      </c>
      <c r="F28">
        <v>0</v>
      </c>
      <c r="G28">
        <f t="shared" si="1"/>
        <v>0</v>
      </c>
    </row>
    <row r="29" spans="1:7" x14ac:dyDescent="0.3">
      <c r="A29">
        <v>28</v>
      </c>
      <c r="B29">
        <v>30955.848000000002</v>
      </c>
      <c r="C29" t="s">
        <v>32</v>
      </c>
      <c r="D29">
        <v>15</v>
      </c>
      <c r="E29">
        <f t="shared" si="0"/>
        <v>9.6912221561496228</v>
      </c>
      <c r="F29">
        <v>0</v>
      </c>
      <c r="G29">
        <f t="shared" si="1"/>
        <v>0</v>
      </c>
    </row>
    <row r="30" spans="1:7" x14ac:dyDescent="0.3">
      <c r="A30">
        <v>29</v>
      </c>
      <c r="B30">
        <v>29803.823</v>
      </c>
      <c r="C30" t="s">
        <v>33</v>
      </c>
      <c r="D30">
        <v>5</v>
      </c>
      <c r="E30">
        <f t="shared" si="0"/>
        <v>3.3552742545813667</v>
      </c>
      <c r="F30">
        <v>4</v>
      </c>
      <c r="G30">
        <f t="shared" si="1"/>
        <v>2.6842194036650935</v>
      </c>
    </row>
    <row r="31" spans="1:7" x14ac:dyDescent="0.3">
      <c r="A31">
        <v>30</v>
      </c>
      <c r="B31">
        <v>33084.752</v>
      </c>
      <c r="C31" t="s">
        <v>34</v>
      </c>
      <c r="D31">
        <v>7</v>
      </c>
      <c r="E31">
        <f t="shared" si="0"/>
        <v>4.2315565792967105</v>
      </c>
      <c r="F31">
        <v>6</v>
      </c>
      <c r="G31">
        <f t="shared" si="1"/>
        <v>3.6270484965400374</v>
      </c>
    </row>
    <row r="32" spans="1:7" x14ac:dyDescent="0.3">
      <c r="A32">
        <v>31</v>
      </c>
      <c r="B32">
        <v>30976.102999999999</v>
      </c>
      <c r="C32" t="s">
        <v>35</v>
      </c>
      <c r="D32">
        <v>11</v>
      </c>
      <c r="E32">
        <f t="shared" si="0"/>
        <v>7.1022491111938777</v>
      </c>
      <c r="F32">
        <v>4</v>
      </c>
      <c r="G32">
        <f t="shared" si="1"/>
        <v>2.5826360404341373</v>
      </c>
    </row>
    <row r="33" spans="1:10" x14ac:dyDescent="0.3">
      <c r="A33">
        <v>32</v>
      </c>
      <c r="B33">
        <v>29300.771000000001</v>
      </c>
      <c r="C33" t="s">
        <v>36</v>
      </c>
      <c r="D33">
        <v>9</v>
      </c>
      <c r="E33">
        <f t="shared" si="0"/>
        <v>6.1431830582205498</v>
      </c>
      <c r="F33">
        <v>0</v>
      </c>
      <c r="G33">
        <f t="shared" si="1"/>
        <v>0</v>
      </c>
    </row>
    <row r="34" spans="1:10" x14ac:dyDescent="0.3">
      <c r="A34">
        <v>33</v>
      </c>
      <c r="B34">
        <v>28847.069</v>
      </c>
      <c r="C34" t="s">
        <v>37</v>
      </c>
      <c r="D34">
        <v>6</v>
      </c>
      <c r="E34">
        <f t="shared" si="0"/>
        <v>4.1598680268002273</v>
      </c>
      <c r="F34">
        <v>0</v>
      </c>
      <c r="G34">
        <f t="shared" si="1"/>
        <v>0</v>
      </c>
    </row>
    <row r="35" spans="1:10" x14ac:dyDescent="0.3">
      <c r="A35">
        <v>34</v>
      </c>
      <c r="B35">
        <v>31378.581999999999</v>
      </c>
      <c r="C35" t="s">
        <v>38</v>
      </c>
      <c r="D35">
        <v>5</v>
      </c>
      <c r="E35">
        <f t="shared" si="0"/>
        <v>3.1868871576159816</v>
      </c>
      <c r="F35">
        <v>0</v>
      </c>
      <c r="G35">
        <f t="shared" si="1"/>
        <v>0</v>
      </c>
    </row>
    <row r="36" spans="1:10" x14ac:dyDescent="0.3">
      <c r="E36" s="2">
        <f>AVERAGE(E2:E35)</f>
        <v>6.02878271784963</v>
      </c>
      <c r="G36" s="2">
        <f>AVERAGE(G2:G35)</f>
        <v>0.83599821180190548</v>
      </c>
    </row>
    <row r="40" spans="1:10" x14ac:dyDescent="0.3">
      <c r="A40" t="s">
        <v>0</v>
      </c>
      <c r="B40" t="s">
        <v>1</v>
      </c>
      <c r="D40" t="s">
        <v>40</v>
      </c>
      <c r="F40" t="s">
        <v>41</v>
      </c>
      <c r="H40" s="1" t="s">
        <v>42</v>
      </c>
      <c r="I40" s="1"/>
      <c r="J40" s="1"/>
    </row>
    <row r="41" spans="1:10" x14ac:dyDescent="0.3">
      <c r="A41">
        <v>1</v>
      </c>
      <c r="B41">
        <v>20453.244999999999</v>
      </c>
      <c r="C41" t="s">
        <v>43</v>
      </c>
      <c r="D41">
        <v>11</v>
      </c>
      <c r="E41">
        <f>20000*D41/B41</f>
        <v>10.756239413354702</v>
      </c>
      <c r="F41">
        <v>0</v>
      </c>
      <c r="G41">
        <f>20000*F41/B41</f>
        <v>0</v>
      </c>
    </row>
    <row r="42" spans="1:10" x14ac:dyDescent="0.3">
      <c r="A42">
        <v>2</v>
      </c>
      <c r="B42">
        <v>21612.264999999999</v>
      </c>
      <c r="C42" t="s">
        <v>44</v>
      </c>
      <c r="D42">
        <v>13</v>
      </c>
      <c r="E42">
        <f t="shared" ref="E42:E59" si="2">20000*D42/B42</f>
        <v>12.030205996456178</v>
      </c>
      <c r="F42">
        <v>0</v>
      </c>
      <c r="G42">
        <f t="shared" ref="G42:G59" si="3">20000*F42/B42</f>
        <v>0</v>
      </c>
    </row>
    <row r="43" spans="1:10" x14ac:dyDescent="0.3">
      <c r="A43">
        <v>3</v>
      </c>
      <c r="B43">
        <v>23286.947</v>
      </c>
      <c r="C43" t="s">
        <v>45</v>
      </c>
      <c r="D43">
        <v>11</v>
      </c>
      <c r="E43">
        <f t="shared" si="2"/>
        <v>9.4473526306389584</v>
      </c>
      <c r="F43">
        <v>0</v>
      </c>
      <c r="G43">
        <f t="shared" si="3"/>
        <v>0</v>
      </c>
    </row>
    <row r="44" spans="1:10" x14ac:dyDescent="0.3">
      <c r="A44">
        <v>4</v>
      </c>
      <c r="B44">
        <v>28187.045999999998</v>
      </c>
      <c r="C44" t="s">
        <v>46</v>
      </c>
      <c r="D44">
        <v>20</v>
      </c>
      <c r="E44">
        <f t="shared" si="2"/>
        <v>14.190915926415277</v>
      </c>
      <c r="F44">
        <v>0</v>
      </c>
      <c r="G44">
        <f t="shared" si="3"/>
        <v>0</v>
      </c>
    </row>
    <row r="45" spans="1:10" x14ac:dyDescent="0.3">
      <c r="A45">
        <v>5</v>
      </c>
      <c r="B45">
        <v>31198.442999999999</v>
      </c>
      <c r="C45" t="s">
        <v>47</v>
      </c>
      <c r="D45">
        <v>7</v>
      </c>
      <c r="E45">
        <f t="shared" si="2"/>
        <v>4.4874034258696822</v>
      </c>
      <c r="F45">
        <v>0</v>
      </c>
      <c r="G45">
        <f t="shared" si="3"/>
        <v>0</v>
      </c>
    </row>
    <row r="46" spans="1:10" x14ac:dyDescent="0.3">
      <c r="A46">
        <v>6</v>
      </c>
      <c r="B46">
        <v>35094.803</v>
      </c>
      <c r="C46" t="s">
        <v>48</v>
      </c>
      <c r="D46">
        <v>8</v>
      </c>
      <c r="E46">
        <f t="shared" si="2"/>
        <v>4.5590795879378492</v>
      </c>
      <c r="F46">
        <v>0</v>
      </c>
      <c r="G46">
        <f t="shared" si="3"/>
        <v>0</v>
      </c>
    </row>
    <row r="47" spans="1:10" x14ac:dyDescent="0.3">
      <c r="A47">
        <v>7</v>
      </c>
      <c r="B47">
        <v>36743.665999999997</v>
      </c>
      <c r="C47" t="s">
        <v>49</v>
      </c>
      <c r="D47">
        <v>6</v>
      </c>
      <c r="E47">
        <f t="shared" si="2"/>
        <v>3.2658690071916072</v>
      </c>
      <c r="F47">
        <v>0</v>
      </c>
      <c r="G47">
        <f t="shared" si="3"/>
        <v>0</v>
      </c>
    </row>
    <row r="48" spans="1:10" x14ac:dyDescent="0.3">
      <c r="A48">
        <v>8</v>
      </c>
      <c r="B48">
        <v>32016.867999999999</v>
      </c>
      <c r="C48" t="s">
        <v>50</v>
      </c>
      <c r="D48">
        <v>7</v>
      </c>
      <c r="E48">
        <f t="shared" si="2"/>
        <v>4.3726950431253924</v>
      </c>
      <c r="F48">
        <v>0</v>
      </c>
      <c r="G48">
        <f t="shared" si="3"/>
        <v>0</v>
      </c>
    </row>
    <row r="49" spans="1:13" x14ac:dyDescent="0.3">
      <c r="A49">
        <v>9</v>
      </c>
      <c r="B49">
        <v>28006.829000000002</v>
      </c>
      <c r="C49" t="s">
        <v>51</v>
      </c>
      <c r="D49">
        <v>6</v>
      </c>
      <c r="E49">
        <f t="shared" si="2"/>
        <v>4.2846692854803372</v>
      </c>
      <c r="F49">
        <v>0</v>
      </c>
      <c r="G49">
        <f t="shared" si="3"/>
        <v>0</v>
      </c>
    </row>
    <row r="50" spans="1:13" x14ac:dyDescent="0.3">
      <c r="A50">
        <v>10</v>
      </c>
      <c r="B50">
        <v>27176.053</v>
      </c>
      <c r="C50" t="s">
        <v>52</v>
      </c>
      <c r="D50">
        <v>8</v>
      </c>
      <c r="E50">
        <f t="shared" si="2"/>
        <v>5.8875363541570955</v>
      </c>
      <c r="F50">
        <v>0</v>
      </c>
      <c r="G50">
        <f t="shared" si="3"/>
        <v>0</v>
      </c>
    </row>
    <row r="51" spans="1:13" x14ac:dyDescent="0.3">
      <c r="A51">
        <v>11</v>
      </c>
      <c r="B51">
        <v>25686.736000000001</v>
      </c>
      <c r="C51" t="s">
        <v>53</v>
      </c>
      <c r="D51">
        <v>13</v>
      </c>
      <c r="E51">
        <f t="shared" si="2"/>
        <v>10.121955549354343</v>
      </c>
      <c r="F51">
        <v>0</v>
      </c>
      <c r="G51">
        <f t="shared" si="3"/>
        <v>0</v>
      </c>
    </row>
    <row r="52" spans="1:13" x14ac:dyDescent="0.3">
      <c r="A52">
        <v>12</v>
      </c>
      <c r="B52">
        <v>28059.248</v>
      </c>
      <c r="C52" t="s">
        <v>54</v>
      </c>
      <c r="D52">
        <v>14</v>
      </c>
      <c r="E52">
        <f t="shared" si="2"/>
        <v>9.9788846800170834</v>
      </c>
      <c r="F52">
        <v>0</v>
      </c>
      <c r="G52">
        <f t="shared" si="3"/>
        <v>0</v>
      </c>
    </row>
    <row r="53" spans="1:13" x14ac:dyDescent="0.3">
      <c r="A53">
        <v>13</v>
      </c>
      <c r="B53">
        <v>24061.741999999998</v>
      </c>
      <c r="C53" t="s">
        <v>55</v>
      </c>
      <c r="D53">
        <v>15</v>
      </c>
      <c r="E53">
        <f t="shared" si="2"/>
        <v>12.467925223369114</v>
      </c>
      <c r="F53">
        <v>0</v>
      </c>
      <c r="G53">
        <f t="shared" si="3"/>
        <v>0</v>
      </c>
    </row>
    <row r="54" spans="1:13" x14ac:dyDescent="0.3">
      <c r="A54">
        <v>14</v>
      </c>
      <c r="B54">
        <v>21833.486000000001</v>
      </c>
      <c r="C54" t="s">
        <v>56</v>
      </c>
      <c r="D54">
        <v>13</v>
      </c>
      <c r="E54">
        <f t="shared" si="2"/>
        <v>11.908313679272288</v>
      </c>
      <c r="F54">
        <v>1</v>
      </c>
      <c r="G54">
        <f t="shared" si="3"/>
        <v>0.91602412917479137</v>
      </c>
    </row>
    <row r="55" spans="1:13" x14ac:dyDescent="0.3">
      <c r="A55">
        <v>15</v>
      </c>
      <c r="B55">
        <v>23495.662</v>
      </c>
      <c r="C55" t="s">
        <v>57</v>
      </c>
      <c r="D55">
        <v>13</v>
      </c>
      <c r="E55">
        <f t="shared" si="2"/>
        <v>11.065872500208762</v>
      </c>
      <c r="F55">
        <v>0</v>
      </c>
      <c r="G55">
        <f t="shared" si="3"/>
        <v>0</v>
      </c>
    </row>
    <row r="56" spans="1:13" x14ac:dyDescent="0.3">
      <c r="A56">
        <v>16</v>
      </c>
      <c r="B56">
        <v>28118.011999999999</v>
      </c>
      <c r="C56" t="s">
        <v>58</v>
      </c>
      <c r="D56">
        <v>18</v>
      </c>
      <c r="E56">
        <f t="shared" si="2"/>
        <v>12.803181106829317</v>
      </c>
      <c r="F56">
        <v>6</v>
      </c>
      <c r="G56">
        <f t="shared" si="3"/>
        <v>4.2677270356097727</v>
      </c>
    </row>
    <row r="57" spans="1:13" x14ac:dyDescent="0.3">
      <c r="A57">
        <v>17</v>
      </c>
      <c r="B57">
        <v>23618.623</v>
      </c>
      <c r="C57" t="s">
        <v>59</v>
      </c>
      <c r="D57">
        <v>13</v>
      </c>
      <c r="E57">
        <f t="shared" si="2"/>
        <v>11.008262420717754</v>
      </c>
      <c r="F57">
        <v>0</v>
      </c>
      <c r="G57">
        <f t="shared" si="3"/>
        <v>0</v>
      </c>
    </row>
    <row r="58" spans="1:13" x14ac:dyDescent="0.3">
      <c r="A58">
        <v>18</v>
      </c>
      <c r="B58">
        <v>26978.753000000001</v>
      </c>
      <c r="C58" t="s">
        <v>60</v>
      </c>
      <c r="D58">
        <v>11</v>
      </c>
      <c r="E58">
        <f t="shared" si="2"/>
        <v>8.1545651869083784</v>
      </c>
      <c r="F58">
        <v>0</v>
      </c>
      <c r="G58">
        <f t="shared" si="3"/>
        <v>0</v>
      </c>
    </row>
    <row r="59" spans="1:13" x14ac:dyDescent="0.3">
      <c r="A59">
        <v>19</v>
      </c>
      <c r="B59">
        <v>24357.146000000001</v>
      </c>
      <c r="C59" t="s">
        <v>61</v>
      </c>
      <c r="D59">
        <v>14</v>
      </c>
      <c r="E59">
        <f t="shared" si="2"/>
        <v>11.495599689717341</v>
      </c>
      <c r="F59">
        <v>4</v>
      </c>
      <c r="G59">
        <f t="shared" si="3"/>
        <v>3.2844570542049549</v>
      </c>
    </row>
    <row r="60" spans="1:13" x14ac:dyDescent="0.3">
      <c r="E60" s="3">
        <f>AVERAGE(E41:E59)</f>
        <v>9.067711931948498</v>
      </c>
      <c r="G60" s="3">
        <f>AVERAGE(G41:G59)</f>
        <v>0.44569516942050097</v>
      </c>
    </row>
    <row r="64" spans="1:13" x14ac:dyDescent="0.3">
      <c r="A64" t="s">
        <v>0</v>
      </c>
      <c r="B64" t="s">
        <v>1</v>
      </c>
      <c r="D64" t="s">
        <v>40</v>
      </c>
      <c r="F64" t="s">
        <v>41</v>
      </c>
      <c r="J64" s="2" t="s">
        <v>62</v>
      </c>
      <c r="K64" s="2"/>
      <c r="L64" s="2"/>
      <c r="M64" s="2"/>
    </row>
    <row r="65" spans="1:7" x14ac:dyDescent="0.3">
      <c r="A65">
        <v>1</v>
      </c>
      <c r="B65">
        <v>30034.300999999999</v>
      </c>
      <c r="C65" t="s">
        <v>63</v>
      </c>
      <c r="D65">
        <v>21</v>
      </c>
      <c r="E65">
        <f>20000*D65/B65</f>
        <v>13.984011147787324</v>
      </c>
      <c r="F65">
        <v>2</v>
      </c>
      <c r="G65">
        <f>20000*F65/B65</f>
        <v>1.3318105855035547</v>
      </c>
    </row>
    <row r="66" spans="1:7" x14ac:dyDescent="0.3">
      <c r="A66">
        <v>2</v>
      </c>
      <c r="B66">
        <v>31153.46</v>
      </c>
      <c r="C66" t="s">
        <v>64</v>
      </c>
      <c r="D66">
        <v>19</v>
      </c>
      <c r="E66">
        <f t="shared" ref="E66:E77" si="4">20000*D66/B66</f>
        <v>12.197682055219548</v>
      </c>
      <c r="F66">
        <v>1</v>
      </c>
      <c r="G66">
        <f t="shared" ref="G66:G77" si="5">20000*F66/B66</f>
        <v>0.64198326606418676</v>
      </c>
    </row>
    <row r="67" spans="1:7" x14ac:dyDescent="0.3">
      <c r="A67">
        <v>3</v>
      </c>
      <c r="B67">
        <v>28722.366000000002</v>
      </c>
      <c r="C67" t="s">
        <v>65</v>
      </c>
      <c r="D67">
        <v>22</v>
      </c>
      <c r="E67">
        <f t="shared" si="4"/>
        <v>15.31907225191685</v>
      </c>
      <c r="F67">
        <v>1</v>
      </c>
      <c r="G67">
        <f t="shared" si="5"/>
        <v>0.69632146599622047</v>
      </c>
    </row>
    <row r="68" spans="1:7" x14ac:dyDescent="0.3">
      <c r="A68">
        <v>4</v>
      </c>
      <c r="B68">
        <v>21850.699000000001</v>
      </c>
      <c r="C68" t="s">
        <v>66</v>
      </c>
      <c r="D68">
        <v>28</v>
      </c>
      <c r="E68">
        <f t="shared" si="4"/>
        <v>25.628470741370791</v>
      </c>
      <c r="F68">
        <v>0</v>
      </c>
      <c r="G68">
        <f t="shared" si="5"/>
        <v>0</v>
      </c>
    </row>
    <row r="69" spans="1:7" x14ac:dyDescent="0.3">
      <c r="A69">
        <v>5</v>
      </c>
      <c r="B69">
        <v>34639.438000000002</v>
      </c>
      <c r="C69" t="s">
        <v>67</v>
      </c>
      <c r="D69">
        <v>20</v>
      </c>
      <c r="E69">
        <f t="shared" si="4"/>
        <v>11.547531458218231</v>
      </c>
      <c r="F69">
        <v>6</v>
      </c>
      <c r="G69">
        <f t="shared" si="5"/>
        <v>3.4642594374654689</v>
      </c>
    </row>
    <row r="70" spans="1:7" x14ac:dyDescent="0.3">
      <c r="A70">
        <v>6</v>
      </c>
      <c r="B70">
        <v>27743.823</v>
      </c>
      <c r="C70" t="s">
        <v>68</v>
      </c>
      <c r="D70">
        <v>18</v>
      </c>
      <c r="E70">
        <f t="shared" si="4"/>
        <v>12.975861329565143</v>
      </c>
      <c r="F70">
        <v>1</v>
      </c>
      <c r="G70">
        <f t="shared" si="5"/>
        <v>0.7208811849758413</v>
      </c>
    </row>
    <row r="71" spans="1:7" x14ac:dyDescent="0.3">
      <c r="A71">
        <v>7</v>
      </c>
      <c r="B71">
        <v>23838.753000000001</v>
      </c>
      <c r="C71" t="s">
        <v>69</v>
      </c>
      <c r="D71">
        <v>15</v>
      </c>
      <c r="E71">
        <f t="shared" si="4"/>
        <v>12.584550878143668</v>
      </c>
      <c r="F71">
        <v>1</v>
      </c>
      <c r="G71">
        <f t="shared" si="5"/>
        <v>0.83897005854291118</v>
      </c>
    </row>
    <row r="72" spans="1:7" x14ac:dyDescent="0.3">
      <c r="A72">
        <v>8</v>
      </c>
      <c r="B72">
        <v>29823.973999999998</v>
      </c>
      <c r="C72" t="s">
        <v>70</v>
      </c>
      <c r="D72">
        <v>20</v>
      </c>
      <c r="E72">
        <f t="shared" si="4"/>
        <v>13.412028859735461</v>
      </c>
      <c r="F72">
        <v>0</v>
      </c>
      <c r="G72">
        <f t="shared" si="5"/>
        <v>0</v>
      </c>
    </row>
    <row r="73" spans="1:7" x14ac:dyDescent="0.3">
      <c r="A73">
        <v>9</v>
      </c>
      <c r="B73">
        <v>30540.967000000001</v>
      </c>
      <c r="C73" t="s">
        <v>71</v>
      </c>
      <c r="D73">
        <v>15</v>
      </c>
      <c r="E73">
        <f t="shared" si="4"/>
        <v>9.8228716857590008</v>
      </c>
      <c r="F73">
        <v>0</v>
      </c>
      <c r="G73">
        <f t="shared" si="5"/>
        <v>0</v>
      </c>
    </row>
    <row r="74" spans="1:7" x14ac:dyDescent="0.3">
      <c r="A74">
        <v>10</v>
      </c>
      <c r="B74">
        <v>33015.692000000003</v>
      </c>
      <c r="C74" t="s">
        <v>72</v>
      </c>
      <c r="D74">
        <v>16</v>
      </c>
      <c r="E74">
        <f t="shared" si="4"/>
        <v>9.6923608325398707</v>
      </c>
      <c r="F74">
        <v>0</v>
      </c>
      <c r="G74">
        <f t="shared" si="5"/>
        <v>0</v>
      </c>
    </row>
    <row r="75" spans="1:7" x14ac:dyDescent="0.3">
      <c r="A75">
        <v>11</v>
      </c>
      <c r="B75">
        <v>31966.269</v>
      </c>
      <c r="C75" t="s">
        <v>73</v>
      </c>
      <c r="D75">
        <v>6</v>
      </c>
      <c r="E75">
        <f t="shared" si="4"/>
        <v>3.7539570226353285</v>
      </c>
      <c r="F75">
        <v>0</v>
      </c>
      <c r="G75">
        <f t="shared" si="5"/>
        <v>0</v>
      </c>
    </row>
    <row r="76" spans="1:7" x14ac:dyDescent="0.3">
      <c r="A76">
        <v>12</v>
      </c>
      <c r="B76">
        <v>35786.288</v>
      </c>
      <c r="C76" t="s">
        <v>74</v>
      </c>
      <c r="D76">
        <v>8</v>
      </c>
      <c r="E76">
        <f t="shared" si="4"/>
        <v>4.4709862056662599</v>
      </c>
      <c r="F76">
        <v>0</v>
      </c>
      <c r="G76">
        <f t="shared" si="5"/>
        <v>0</v>
      </c>
    </row>
    <row r="77" spans="1:7" x14ac:dyDescent="0.3">
      <c r="A77">
        <v>13</v>
      </c>
      <c r="B77">
        <v>32183.59</v>
      </c>
      <c r="C77" t="s">
        <v>75</v>
      </c>
      <c r="D77">
        <v>11</v>
      </c>
      <c r="E77">
        <f t="shared" si="4"/>
        <v>6.8357818378869482</v>
      </c>
      <c r="F77">
        <v>0</v>
      </c>
      <c r="G77">
        <f t="shared" si="5"/>
        <v>0</v>
      </c>
    </row>
    <row r="78" spans="1:7" x14ac:dyDescent="0.3">
      <c r="E78" s="3">
        <f>AVERAGE(E65:E77)</f>
        <v>11.7096281774188</v>
      </c>
      <c r="F78" s="3"/>
      <c r="G78" s="3">
        <f>AVERAGE(G65:G77)</f>
        <v>0.59186353834986016</v>
      </c>
    </row>
    <row r="82" spans="1:11" x14ac:dyDescent="0.3">
      <c r="A82" t="s">
        <v>0</v>
      </c>
      <c r="B82" t="s">
        <v>1</v>
      </c>
      <c r="D82" t="s">
        <v>40</v>
      </c>
      <c r="F82" t="s">
        <v>41</v>
      </c>
      <c r="I82" s="1" t="s">
        <v>76</v>
      </c>
      <c r="J82" s="1"/>
      <c r="K82" s="1"/>
    </row>
    <row r="83" spans="1:11" x14ac:dyDescent="0.3">
      <c r="A83">
        <v>1</v>
      </c>
      <c r="B83">
        <v>22097.61</v>
      </c>
      <c r="C83" t="s">
        <v>77</v>
      </c>
      <c r="D83">
        <v>20</v>
      </c>
      <c r="E83">
        <f>20000*D83/B83</f>
        <v>18.101505094894879</v>
      </c>
      <c r="F83">
        <v>0</v>
      </c>
      <c r="G83">
        <f>20000*F83/B83</f>
        <v>0</v>
      </c>
    </row>
    <row r="84" spans="1:11" x14ac:dyDescent="0.3">
      <c r="A84">
        <v>2</v>
      </c>
      <c r="B84">
        <v>29173.467000000001</v>
      </c>
      <c r="C84" t="s">
        <v>78</v>
      </c>
      <c r="D84">
        <v>20</v>
      </c>
      <c r="E84">
        <f t="shared" ref="E84:E90" si="6">20000*D84/B84</f>
        <v>13.711088915143339</v>
      </c>
      <c r="F84">
        <v>0</v>
      </c>
      <c r="G84">
        <f t="shared" ref="G84:G90" si="7">20000*F84/B84</f>
        <v>0</v>
      </c>
    </row>
    <row r="85" spans="1:11" x14ac:dyDescent="0.3">
      <c r="A85">
        <v>3</v>
      </c>
      <c r="B85">
        <v>28958.98</v>
      </c>
      <c r="C85" t="s">
        <v>79</v>
      </c>
      <c r="D85">
        <v>17</v>
      </c>
      <c r="E85">
        <f t="shared" si="6"/>
        <v>11.740745012427924</v>
      </c>
      <c r="F85">
        <v>0</v>
      </c>
      <c r="G85">
        <f t="shared" si="7"/>
        <v>0</v>
      </c>
    </row>
    <row r="86" spans="1:11" x14ac:dyDescent="0.3">
      <c r="A86">
        <v>4</v>
      </c>
      <c r="B86">
        <v>33047.622000000003</v>
      </c>
      <c r="C86" t="s">
        <v>80</v>
      </c>
      <c r="D86">
        <v>10</v>
      </c>
      <c r="E86">
        <f t="shared" si="6"/>
        <v>6.0518726581900504</v>
      </c>
      <c r="F86">
        <v>0</v>
      </c>
      <c r="G86">
        <f t="shared" si="7"/>
        <v>0</v>
      </c>
    </row>
    <row r="87" spans="1:11" x14ac:dyDescent="0.3">
      <c r="A87">
        <v>5</v>
      </c>
      <c r="B87">
        <v>35758.909</v>
      </c>
      <c r="C87" t="s">
        <v>81</v>
      </c>
      <c r="D87">
        <v>6</v>
      </c>
      <c r="E87">
        <f t="shared" si="6"/>
        <v>3.3558070801321147</v>
      </c>
      <c r="F87">
        <v>0</v>
      </c>
      <c r="G87">
        <f t="shared" si="7"/>
        <v>0</v>
      </c>
    </row>
    <row r="88" spans="1:11" x14ac:dyDescent="0.3">
      <c r="A88">
        <v>6</v>
      </c>
      <c r="B88">
        <v>32702.347000000002</v>
      </c>
      <c r="C88" t="s">
        <v>82</v>
      </c>
      <c r="D88">
        <v>8</v>
      </c>
      <c r="E88">
        <f t="shared" si="6"/>
        <v>4.8926151997592093</v>
      </c>
      <c r="F88">
        <v>0</v>
      </c>
      <c r="G88">
        <f t="shared" si="7"/>
        <v>0</v>
      </c>
    </row>
    <row r="89" spans="1:11" x14ac:dyDescent="0.3">
      <c r="A89">
        <v>7</v>
      </c>
      <c r="B89">
        <v>33444.146000000001</v>
      </c>
      <c r="C89" t="s">
        <v>83</v>
      </c>
      <c r="D89">
        <v>4</v>
      </c>
      <c r="E89">
        <f t="shared" si="6"/>
        <v>2.3920479237233327</v>
      </c>
      <c r="F89">
        <v>0</v>
      </c>
      <c r="G89">
        <f t="shared" si="7"/>
        <v>0</v>
      </c>
      <c r="J89" s="3"/>
    </row>
    <row r="90" spans="1:11" x14ac:dyDescent="0.3">
      <c r="A90">
        <v>8</v>
      </c>
      <c r="B90">
        <v>35467.148000000001</v>
      </c>
      <c r="C90" t="s">
        <v>84</v>
      </c>
      <c r="D90">
        <v>12</v>
      </c>
      <c r="E90">
        <f t="shared" si="6"/>
        <v>6.7668254577447273</v>
      </c>
      <c r="F90">
        <v>0</v>
      </c>
      <c r="G90">
        <f t="shared" si="7"/>
        <v>0</v>
      </c>
    </row>
    <row r="91" spans="1:11" x14ac:dyDescent="0.3">
      <c r="E91" s="3">
        <f>AVERAGE(E83:E90)</f>
        <v>8.3765634177519459</v>
      </c>
      <c r="F91" s="3"/>
      <c r="G91" s="3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opLeftCell="A4" workbookViewId="0">
      <selection activeCell="K11" sqref="K11"/>
    </sheetView>
  </sheetViews>
  <sheetFormatPr baseColWidth="10" defaultColWidth="8.88671875" defaultRowHeight="14.4" x14ac:dyDescent="0.3"/>
  <sheetData>
    <row r="1" spans="1:18" x14ac:dyDescent="0.3">
      <c r="A1" t="s">
        <v>0</v>
      </c>
      <c r="B1" t="s">
        <v>1</v>
      </c>
      <c r="C1" t="s">
        <v>2</v>
      </c>
      <c r="D1" t="s">
        <v>41</v>
      </c>
      <c r="F1" t="s">
        <v>40</v>
      </c>
      <c r="K1" s="2" t="s">
        <v>85</v>
      </c>
      <c r="L1" s="2"/>
      <c r="M1" s="2"/>
    </row>
    <row r="2" spans="1:18" x14ac:dyDescent="0.3">
      <c r="A2">
        <v>2</v>
      </c>
      <c r="B2">
        <v>30598.717000000001</v>
      </c>
      <c r="C2" t="s">
        <v>86</v>
      </c>
      <c r="D2">
        <v>0</v>
      </c>
      <c r="E2">
        <f t="shared" ref="E2:E12" si="0">20000*D2/B2</f>
        <v>0</v>
      </c>
      <c r="F2">
        <v>19</v>
      </c>
      <c r="G2">
        <f t="shared" ref="G2:G12" si="1">20000*F2/B2</f>
        <v>12.418821351235087</v>
      </c>
      <c r="P2" t="s">
        <v>40</v>
      </c>
      <c r="R2" t="s">
        <v>41</v>
      </c>
    </row>
    <row r="3" spans="1:18" x14ac:dyDescent="0.3">
      <c r="A3">
        <v>4</v>
      </c>
      <c r="B3">
        <v>36449.614000000001</v>
      </c>
      <c r="C3" t="s">
        <v>87</v>
      </c>
      <c r="D3">
        <v>1</v>
      </c>
      <c r="E3">
        <f t="shared" si="0"/>
        <v>0.54870265567147014</v>
      </c>
      <c r="F3">
        <v>26</v>
      </c>
      <c r="G3">
        <f t="shared" si="1"/>
        <v>14.266269047458225</v>
      </c>
      <c r="P3">
        <f>$G$13</f>
        <v>10.365683766786754</v>
      </c>
      <c r="R3">
        <f>$E$13</f>
        <v>0.40580983591183944</v>
      </c>
    </row>
    <row r="4" spans="1:18" x14ac:dyDescent="0.3">
      <c r="A4">
        <v>5</v>
      </c>
      <c r="B4">
        <v>26846.197</v>
      </c>
      <c r="C4" t="s">
        <v>88</v>
      </c>
      <c r="D4">
        <v>2</v>
      </c>
      <c r="E4">
        <f t="shared" si="0"/>
        <v>1.4899689516544932</v>
      </c>
      <c r="F4">
        <v>19</v>
      </c>
      <c r="G4">
        <f t="shared" si="1"/>
        <v>14.154705040717685</v>
      </c>
      <c r="P4">
        <f>$G$27</f>
        <v>8.1691055251692202</v>
      </c>
      <c r="R4">
        <f>$E$27</f>
        <v>0.44396732639282643</v>
      </c>
    </row>
    <row r="5" spans="1:18" x14ac:dyDescent="0.3">
      <c r="A5">
        <v>6</v>
      </c>
      <c r="B5">
        <v>33323.5</v>
      </c>
      <c r="C5" t="s">
        <v>89</v>
      </c>
      <c r="D5">
        <v>2</v>
      </c>
      <c r="E5">
        <f t="shared" si="0"/>
        <v>1.2003541044608159</v>
      </c>
      <c r="F5">
        <v>22</v>
      </c>
      <c r="G5">
        <f t="shared" si="1"/>
        <v>13.203895149068975</v>
      </c>
      <c r="P5" s="2">
        <f>AVERAGE(P3:P4)</f>
        <v>9.267394645977987</v>
      </c>
      <c r="R5" s="2">
        <f>AVERAGE(R3:R4)</f>
        <v>0.42488858115233297</v>
      </c>
    </row>
    <row r="6" spans="1:18" x14ac:dyDescent="0.3">
      <c r="A6">
        <v>7</v>
      </c>
      <c r="B6">
        <v>34119.042000000001</v>
      </c>
      <c r="C6" t="s">
        <v>90</v>
      </c>
      <c r="D6">
        <v>0</v>
      </c>
      <c r="E6">
        <f t="shared" si="0"/>
        <v>0</v>
      </c>
      <c r="F6">
        <v>18</v>
      </c>
      <c r="G6">
        <f t="shared" si="1"/>
        <v>10.55129273559322</v>
      </c>
    </row>
    <row r="7" spans="1:18" x14ac:dyDescent="0.3">
      <c r="A7">
        <v>8</v>
      </c>
      <c r="B7">
        <v>32451.353999999999</v>
      </c>
      <c r="C7" t="s">
        <v>91</v>
      </c>
      <c r="D7">
        <v>0</v>
      </c>
      <c r="E7">
        <f t="shared" si="0"/>
        <v>0</v>
      </c>
      <c r="F7">
        <v>17</v>
      </c>
      <c r="G7">
        <f t="shared" si="1"/>
        <v>10.477220765580382</v>
      </c>
    </row>
    <row r="8" spans="1:18" x14ac:dyDescent="0.3">
      <c r="A8">
        <v>9</v>
      </c>
      <c r="B8">
        <v>32656.194</v>
      </c>
      <c r="C8" t="s">
        <v>92</v>
      </c>
      <c r="D8">
        <v>2</v>
      </c>
      <c r="E8">
        <f t="shared" si="0"/>
        <v>1.2248824832434546</v>
      </c>
      <c r="F8">
        <v>15</v>
      </c>
      <c r="G8">
        <f t="shared" si="1"/>
        <v>9.1866186243259094</v>
      </c>
    </row>
    <row r="9" spans="1:18" x14ac:dyDescent="0.3">
      <c r="A9">
        <v>10</v>
      </c>
      <c r="B9">
        <v>34774.199999999997</v>
      </c>
      <c r="C9" t="s">
        <v>93</v>
      </c>
      <c r="D9">
        <v>0</v>
      </c>
      <c r="E9">
        <f t="shared" si="0"/>
        <v>0</v>
      </c>
      <c r="F9">
        <v>12</v>
      </c>
      <c r="G9">
        <f t="shared" si="1"/>
        <v>6.9016684783546429</v>
      </c>
    </row>
    <row r="10" spans="1:18" x14ac:dyDescent="0.3">
      <c r="A10">
        <v>11</v>
      </c>
      <c r="B10">
        <v>31487.268</v>
      </c>
      <c r="C10" t="s">
        <v>94</v>
      </c>
      <c r="D10">
        <v>0</v>
      </c>
      <c r="E10">
        <f t="shared" si="0"/>
        <v>0</v>
      </c>
      <c r="F10">
        <v>11</v>
      </c>
      <c r="G10">
        <f t="shared" si="1"/>
        <v>6.9869510431962532</v>
      </c>
    </row>
    <row r="11" spans="1:18" x14ac:dyDescent="0.3">
      <c r="A11">
        <v>12</v>
      </c>
      <c r="B11">
        <v>32327.794999999998</v>
      </c>
      <c r="C11" t="s">
        <v>95</v>
      </c>
      <c r="D11">
        <v>0</v>
      </c>
      <c r="E11">
        <f t="shared" si="0"/>
        <v>0</v>
      </c>
      <c r="F11">
        <v>12</v>
      </c>
      <c r="G11">
        <f t="shared" si="1"/>
        <v>7.423952051168353</v>
      </c>
    </row>
    <row r="12" spans="1:18" x14ac:dyDescent="0.3">
      <c r="A12">
        <v>14</v>
      </c>
      <c r="B12">
        <v>30765.127</v>
      </c>
      <c r="C12" t="s">
        <v>96</v>
      </c>
      <c r="D12">
        <v>0</v>
      </c>
      <c r="E12">
        <f t="shared" si="0"/>
        <v>0</v>
      </c>
      <c r="F12">
        <v>13</v>
      </c>
      <c r="G12">
        <f t="shared" si="1"/>
        <v>8.4511271479555408</v>
      </c>
    </row>
    <row r="13" spans="1:18" x14ac:dyDescent="0.3">
      <c r="E13" s="2">
        <f>AVERAGE(E2:E12)</f>
        <v>0.40580983591183944</v>
      </c>
      <c r="G13" s="2">
        <f>AVERAGE(G2:G12)</f>
        <v>10.365683766786754</v>
      </c>
    </row>
    <row r="17" spans="1:10" x14ac:dyDescent="0.3">
      <c r="A17">
        <v>1</v>
      </c>
      <c r="B17">
        <v>33153.11</v>
      </c>
      <c r="C17" t="s">
        <v>97</v>
      </c>
      <c r="D17">
        <v>1</v>
      </c>
      <c r="E17">
        <f t="shared" ref="E17:E26" si="2">20000*D17/B17</f>
        <v>0.60326165478894744</v>
      </c>
      <c r="F17">
        <v>13</v>
      </c>
      <c r="G17">
        <f t="shared" ref="G17:G26" si="3">20000*F17/B17</f>
        <v>7.8424015122563162</v>
      </c>
    </row>
    <row r="18" spans="1:10" x14ac:dyDescent="0.3">
      <c r="A18">
        <v>4</v>
      </c>
      <c r="B18">
        <v>34010.303999999996</v>
      </c>
      <c r="C18" t="s">
        <v>98</v>
      </c>
      <c r="D18">
        <v>2</v>
      </c>
      <c r="E18">
        <f t="shared" si="2"/>
        <v>1.1761141564627005</v>
      </c>
      <c r="F18">
        <v>12</v>
      </c>
      <c r="G18">
        <f t="shared" si="3"/>
        <v>7.0566849387762023</v>
      </c>
    </row>
    <row r="19" spans="1:10" x14ac:dyDescent="0.3">
      <c r="A19">
        <v>5</v>
      </c>
      <c r="B19">
        <v>32631.440999999999</v>
      </c>
      <c r="C19" t="s">
        <v>99</v>
      </c>
      <c r="D19">
        <v>0</v>
      </c>
      <c r="E19">
        <f t="shared" si="2"/>
        <v>0</v>
      </c>
      <c r="F19">
        <v>11</v>
      </c>
      <c r="G19">
        <f t="shared" si="3"/>
        <v>6.7419639849800079</v>
      </c>
      <c r="J19" s="2">
        <v>130721</v>
      </c>
    </row>
    <row r="20" spans="1:10" x14ac:dyDescent="0.3">
      <c r="A20">
        <v>6</v>
      </c>
      <c r="B20">
        <v>33048.428</v>
      </c>
      <c r="C20" t="s">
        <v>100</v>
      </c>
      <c r="D20">
        <v>0</v>
      </c>
      <c r="E20">
        <f t="shared" si="2"/>
        <v>0</v>
      </c>
      <c r="F20">
        <v>15</v>
      </c>
      <c r="G20">
        <f t="shared" si="3"/>
        <v>9.0775875935763111</v>
      </c>
    </row>
    <row r="21" spans="1:10" x14ac:dyDescent="0.3">
      <c r="A21">
        <v>7</v>
      </c>
      <c r="B21">
        <v>31777.628000000001</v>
      </c>
      <c r="C21" t="s">
        <v>101</v>
      </c>
      <c r="D21">
        <v>0</v>
      </c>
      <c r="E21">
        <f t="shared" si="2"/>
        <v>0</v>
      </c>
      <c r="F21">
        <v>11</v>
      </c>
      <c r="G21">
        <f t="shared" si="3"/>
        <v>6.9231095536771967</v>
      </c>
    </row>
    <row r="22" spans="1:10" x14ac:dyDescent="0.3">
      <c r="A22">
        <v>9</v>
      </c>
      <c r="B22">
        <v>31967.465</v>
      </c>
      <c r="C22" t="s">
        <v>43</v>
      </c>
      <c r="D22">
        <v>1</v>
      </c>
      <c r="E22">
        <f t="shared" si="2"/>
        <v>0.62563609594942859</v>
      </c>
      <c r="F22">
        <v>8</v>
      </c>
      <c r="G22">
        <f t="shared" si="3"/>
        <v>5.0050887675954288</v>
      </c>
    </row>
    <row r="23" spans="1:10" x14ac:dyDescent="0.3">
      <c r="A23">
        <v>10</v>
      </c>
      <c r="B23">
        <v>33593.264999999999</v>
      </c>
      <c r="C23" t="s">
        <v>44</v>
      </c>
      <c r="D23">
        <v>0</v>
      </c>
      <c r="E23">
        <f t="shared" si="2"/>
        <v>0</v>
      </c>
      <c r="F23">
        <v>12</v>
      </c>
      <c r="G23">
        <f t="shared" si="3"/>
        <v>7.1442891901099816</v>
      </c>
    </row>
    <row r="24" spans="1:10" x14ac:dyDescent="0.3">
      <c r="A24">
        <v>11</v>
      </c>
      <c r="B24">
        <v>29326.928</v>
      </c>
      <c r="C24" t="s">
        <v>45</v>
      </c>
      <c r="D24">
        <v>2</v>
      </c>
      <c r="E24">
        <f t="shared" si="2"/>
        <v>1.3639341972674397</v>
      </c>
      <c r="F24">
        <v>8</v>
      </c>
      <c r="G24">
        <f t="shared" si="3"/>
        <v>5.4557367890697588</v>
      </c>
    </row>
    <row r="25" spans="1:10" x14ac:dyDescent="0.3">
      <c r="A25">
        <v>12</v>
      </c>
      <c r="B25">
        <v>25666.921999999999</v>
      </c>
      <c r="C25" t="s">
        <v>102</v>
      </c>
      <c r="D25">
        <v>0</v>
      </c>
      <c r="E25">
        <f t="shared" si="2"/>
        <v>0</v>
      </c>
      <c r="F25">
        <v>15</v>
      </c>
      <c r="G25">
        <f t="shared" si="3"/>
        <v>11.688195413536537</v>
      </c>
    </row>
    <row r="26" spans="1:10" x14ac:dyDescent="0.3">
      <c r="A26">
        <v>13</v>
      </c>
      <c r="B26">
        <v>29818.383999999998</v>
      </c>
      <c r="C26" t="s">
        <v>103</v>
      </c>
      <c r="D26">
        <v>1</v>
      </c>
      <c r="E26">
        <f t="shared" si="2"/>
        <v>0.67072715945974815</v>
      </c>
      <c r="F26">
        <v>22</v>
      </c>
      <c r="G26">
        <f t="shared" si="3"/>
        <v>14.755997508114458</v>
      </c>
    </row>
    <row r="27" spans="1:10" x14ac:dyDescent="0.3">
      <c r="E27" s="2">
        <f>AVERAGE(E17:E26)</f>
        <v>0.44396732639282643</v>
      </c>
      <c r="G27" s="2">
        <f>AVERAGE(G17:G26)</f>
        <v>8.1691055251692202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opLeftCell="A37" workbookViewId="0">
      <selection activeCell="I47" sqref="I47:K47"/>
    </sheetView>
  </sheetViews>
  <sheetFormatPr baseColWidth="10" defaultColWidth="8.88671875" defaultRowHeight="14.4" x14ac:dyDescent="0.3"/>
  <sheetData>
    <row r="1" spans="1:18" x14ac:dyDescent="0.3">
      <c r="A1" t="s">
        <v>0</v>
      </c>
      <c r="B1" t="s">
        <v>1</v>
      </c>
      <c r="D1" t="s">
        <v>41</v>
      </c>
      <c r="F1" t="s">
        <v>40</v>
      </c>
      <c r="J1" s="2" t="s">
        <v>104</v>
      </c>
      <c r="K1" s="2"/>
      <c r="L1" s="2"/>
      <c r="P1" t="s">
        <v>41</v>
      </c>
      <c r="R1" t="s">
        <v>40</v>
      </c>
    </row>
    <row r="2" spans="1:18" x14ac:dyDescent="0.3">
      <c r="A2">
        <v>1</v>
      </c>
      <c r="B2">
        <v>35807.74</v>
      </c>
      <c r="C2" t="s">
        <v>105</v>
      </c>
      <c r="D2">
        <v>9</v>
      </c>
      <c r="E2">
        <f>20000*D2/B2</f>
        <v>5.0268461511393907</v>
      </c>
      <c r="F2">
        <v>13</v>
      </c>
      <c r="G2">
        <f>20000*F2/B2</f>
        <v>7.2609999960902316</v>
      </c>
      <c r="P2">
        <f>$E$10</f>
        <v>8.4706526487594385</v>
      </c>
      <c r="R2">
        <f>$G$10</f>
        <v>8.510763732245497</v>
      </c>
    </row>
    <row r="3" spans="1:18" x14ac:dyDescent="0.3">
      <c r="A3">
        <v>2</v>
      </c>
      <c r="B3">
        <v>35566.315000000002</v>
      </c>
      <c r="C3" t="s">
        <v>106</v>
      </c>
      <c r="D3">
        <v>19</v>
      </c>
      <c r="E3">
        <f t="shared" ref="E3:E9" si="0">20000*D3/B3</f>
        <v>10.684266840689006</v>
      </c>
      <c r="F3">
        <v>10</v>
      </c>
      <c r="G3">
        <f t="shared" ref="G3:G9" si="1">20000*F3/B3</f>
        <v>5.6232983372047398</v>
      </c>
      <c r="P3">
        <f>$E$44</f>
        <v>8.8593353605386174</v>
      </c>
      <c r="R3">
        <f>$G$44</f>
        <v>6.7180061983618016</v>
      </c>
    </row>
    <row r="4" spans="1:18" x14ac:dyDescent="0.3">
      <c r="A4">
        <v>3</v>
      </c>
      <c r="B4">
        <v>31358.69</v>
      </c>
      <c r="C4" t="s">
        <v>107</v>
      </c>
      <c r="D4">
        <v>27</v>
      </c>
      <c r="E4">
        <f t="shared" si="0"/>
        <v>17.220107089932647</v>
      </c>
      <c r="F4">
        <v>22</v>
      </c>
      <c r="G4">
        <f t="shared" si="1"/>
        <v>14.031198369574749</v>
      </c>
      <c r="P4">
        <f>$E$63</f>
        <v>10.544925915258977</v>
      </c>
      <c r="R4">
        <f>$G$63</f>
        <v>8.5736859235293785</v>
      </c>
    </row>
    <row r="5" spans="1:18" x14ac:dyDescent="0.3">
      <c r="A5">
        <v>4</v>
      </c>
      <c r="B5">
        <v>33759.571000000004</v>
      </c>
      <c r="C5" t="s">
        <v>108</v>
      </c>
      <c r="D5">
        <v>19</v>
      </c>
      <c r="E5">
        <f t="shared" si="0"/>
        <v>11.25606720535637</v>
      </c>
      <c r="F5">
        <v>16</v>
      </c>
      <c r="G5">
        <f t="shared" si="1"/>
        <v>9.4787934360895747</v>
      </c>
      <c r="P5" s="2">
        <f>AVERAGE(P2:P4)</f>
        <v>9.2916379748523443</v>
      </c>
      <c r="R5" s="2">
        <f>AVERAGE(R2:R4)</f>
        <v>7.934151951378893</v>
      </c>
    </row>
    <row r="6" spans="1:18" x14ac:dyDescent="0.3">
      <c r="A6">
        <v>5</v>
      </c>
      <c r="B6">
        <v>35369.457000000002</v>
      </c>
      <c r="C6" t="s">
        <v>109</v>
      </c>
      <c r="D6">
        <v>15</v>
      </c>
      <c r="E6">
        <f t="shared" si="0"/>
        <v>8.4818944209406428</v>
      </c>
      <c r="F6">
        <v>10</v>
      </c>
      <c r="G6">
        <f t="shared" si="1"/>
        <v>5.6545962806270955</v>
      </c>
    </row>
    <row r="7" spans="1:18" x14ac:dyDescent="0.3">
      <c r="A7">
        <v>6</v>
      </c>
      <c r="B7">
        <v>30991.547999999999</v>
      </c>
      <c r="C7" t="s">
        <v>110</v>
      </c>
      <c r="D7">
        <v>11</v>
      </c>
      <c r="E7">
        <f t="shared" si="0"/>
        <v>7.0987096223783341</v>
      </c>
      <c r="F7">
        <v>12</v>
      </c>
      <c r="G7">
        <f t="shared" si="1"/>
        <v>7.7440468607763639</v>
      </c>
    </row>
    <row r="8" spans="1:18" x14ac:dyDescent="0.3">
      <c r="A8">
        <v>7</v>
      </c>
      <c r="B8">
        <v>35689.718999999997</v>
      </c>
      <c r="C8" t="s">
        <v>111</v>
      </c>
      <c r="D8">
        <v>6</v>
      </c>
      <c r="E8">
        <f t="shared" si="0"/>
        <v>3.3623128273999581</v>
      </c>
      <c r="F8">
        <v>13</v>
      </c>
      <c r="G8">
        <f t="shared" si="1"/>
        <v>7.2850111260332424</v>
      </c>
    </row>
    <row r="9" spans="1:18" x14ac:dyDescent="0.3">
      <c r="A9">
        <v>8</v>
      </c>
      <c r="B9">
        <v>34519.83</v>
      </c>
      <c r="C9" t="s">
        <v>112</v>
      </c>
      <c r="D9">
        <v>8</v>
      </c>
      <c r="E9">
        <f t="shared" si="0"/>
        <v>4.6350170322391504</v>
      </c>
      <c r="F9">
        <v>19</v>
      </c>
      <c r="G9">
        <f t="shared" si="1"/>
        <v>11.008165451567983</v>
      </c>
    </row>
    <row r="10" spans="1:18" x14ac:dyDescent="0.3">
      <c r="E10" s="3">
        <f>AVERAGE(E2:E9)</f>
        <v>8.4706526487594385</v>
      </c>
      <c r="G10" s="3">
        <f>AVERAGE(G2:G9)</f>
        <v>8.510763732245497</v>
      </c>
    </row>
    <row r="14" spans="1:18" x14ac:dyDescent="0.3">
      <c r="A14" t="s">
        <v>0</v>
      </c>
      <c r="B14" t="s">
        <v>1</v>
      </c>
      <c r="D14" t="s">
        <v>41</v>
      </c>
      <c r="F14" t="s">
        <v>40</v>
      </c>
      <c r="J14" s="2" t="s">
        <v>113</v>
      </c>
      <c r="K14" s="2"/>
      <c r="L14" s="2"/>
    </row>
    <row r="15" spans="1:18" x14ac:dyDescent="0.3">
      <c r="A15">
        <v>1</v>
      </c>
      <c r="B15">
        <v>32571.143</v>
      </c>
      <c r="C15" t="s">
        <v>114</v>
      </c>
      <c r="D15">
        <v>6</v>
      </c>
      <c r="E15">
        <f>20000*D15/B15</f>
        <v>3.6842428280763744</v>
      </c>
      <c r="F15">
        <v>9</v>
      </c>
      <c r="G15">
        <f>20000*F15/B15</f>
        <v>5.5263642421145613</v>
      </c>
    </row>
    <row r="16" spans="1:18" x14ac:dyDescent="0.3">
      <c r="A16">
        <v>2</v>
      </c>
      <c r="B16">
        <v>35522.398999999998</v>
      </c>
      <c r="C16" t="s">
        <v>115</v>
      </c>
      <c r="D16">
        <v>5</v>
      </c>
      <c r="E16">
        <f t="shared" ref="E16:E43" si="2">20000*D16/B16</f>
        <v>2.8151251834089246</v>
      </c>
      <c r="F16">
        <v>10</v>
      </c>
      <c r="G16">
        <f t="shared" ref="G16:G43" si="3">20000*F16/B16</f>
        <v>5.6302503668178492</v>
      </c>
    </row>
    <row r="17" spans="1:7" x14ac:dyDescent="0.3">
      <c r="A17">
        <v>3</v>
      </c>
      <c r="B17">
        <v>35384.616000000002</v>
      </c>
      <c r="C17" t="s">
        <v>116</v>
      </c>
      <c r="D17">
        <v>18</v>
      </c>
      <c r="E17">
        <f t="shared" si="2"/>
        <v>10.173912866540645</v>
      </c>
      <c r="F17">
        <v>32</v>
      </c>
      <c r="G17">
        <f t="shared" si="3"/>
        <v>18.08695620718337</v>
      </c>
    </row>
    <row r="18" spans="1:7" x14ac:dyDescent="0.3">
      <c r="A18">
        <v>4</v>
      </c>
      <c r="B18">
        <v>35317.688000000002</v>
      </c>
      <c r="C18" t="s">
        <v>7</v>
      </c>
      <c r="D18">
        <v>17</v>
      </c>
      <c r="E18">
        <f t="shared" si="2"/>
        <v>9.6269042299711121</v>
      </c>
      <c r="F18">
        <v>13</v>
      </c>
      <c r="G18">
        <f t="shared" si="3"/>
        <v>7.3617502935073214</v>
      </c>
    </row>
    <row r="19" spans="1:7" x14ac:dyDescent="0.3">
      <c r="A19">
        <v>5</v>
      </c>
      <c r="B19">
        <v>34757.095000000001</v>
      </c>
      <c r="C19" t="s">
        <v>8</v>
      </c>
      <c r="D19">
        <v>28</v>
      </c>
      <c r="E19">
        <f t="shared" si="2"/>
        <v>16.111818320834924</v>
      </c>
      <c r="F19">
        <v>10</v>
      </c>
      <c r="G19">
        <f t="shared" si="3"/>
        <v>5.7542208288696166</v>
      </c>
    </row>
    <row r="20" spans="1:7" x14ac:dyDescent="0.3">
      <c r="A20">
        <v>6</v>
      </c>
      <c r="B20">
        <v>38466.868000000002</v>
      </c>
      <c r="C20" t="s">
        <v>9</v>
      </c>
      <c r="D20">
        <v>39</v>
      </c>
      <c r="E20">
        <f t="shared" si="2"/>
        <v>20.277190230304168</v>
      </c>
      <c r="F20">
        <v>9</v>
      </c>
      <c r="G20">
        <f t="shared" si="3"/>
        <v>4.6793515916086541</v>
      </c>
    </row>
    <row r="21" spans="1:7" x14ac:dyDescent="0.3">
      <c r="A21">
        <v>7</v>
      </c>
      <c r="B21">
        <v>36972.271999999997</v>
      </c>
      <c r="C21" t="s">
        <v>10</v>
      </c>
      <c r="D21">
        <v>35</v>
      </c>
      <c r="E21">
        <f t="shared" si="2"/>
        <v>18.933107492014557</v>
      </c>
      <c r="F21">
        <v>7</v>
      </c>
      <c r="G21">
        <f t="shared" si="3"/>
        <v>3.7866214984029116</v>
      </c>
    </row>
    <row r="22" spans="1:7" x14ac:dyDescent="0.3">
      <c r="A22">
        <v>8</v>
      </c>
      <c r="B22">
        <v>36136.322</v>
      </c>
      <c r="C22" t="s">
        <v>11</v>
      </c>
      <c r="D22">
        <v>26</v>
      </c>
      <c r="E22">
        <f t="shared" si="2"/>
        <v>14.389953687040977</v>
      </c>
      <c r="F22">
        <v>5</v>
      </c>
      <c r="G22">
        <f t="shared" si="3"/>
        <v>2.7672987859694187</v>
      </c>
    </row>
    <row r="23" spans="1:7" x14ac:dyDescent="0.3">
      <c r="A23">
        <v>9</v>
      </c>
      <c r="B23">
        <v>37478.366000000002</v>
      </c>
      <c r="C23" t="s">
        <v>12</v>
      </c>
      <c r="D23">
        <v>12</v>
      </c>
      <c r="E23">
        <f t="shared" si="2"/>
        <v>6.4036943339525525</v>
      </c>
      <c r="F23">
        <v>10</v>
      </c>
      <c r="G23">
        <f t="shared" si="3"/>
        <v>5.3364119449604601</v>
      </c>
    </row>
    <row r="24" spans="1:7" x14ac:dyDescent="0.3">
      <c r="A24">
        <v>10</v>
      </c>
      <c r="B24">
        <v>35973.707999999999</v>
      </c>
      <c r="C24" t="s">
        <v>13</v>
      </c>
      <c r="D24">
        <v>8</v>
      </c>
      <c r="E24">
        <f t="shared" si="2"/>
        <v>4.4476927427108714</v>
      </c>
      <c r="F24">
        <v>5</v>
      </c>
      <c r="G24">
        <f t="shared" si="3"/>
        <v>2.7798079641942945</v>
      </c>
    </row>
    <row r="25" spans="1:7" x14ac:dyDescent="0.3">
      <c r="A25">
        <v>11</v>
      </c>
      <c r="B25">
        <v>36582.281999999999</v>
      </c>
      <c r="C25" t="s">
        <v>14</v>
      </c>
      <c r="D25">
        <v>8</v>
      </c>
      <c r="E25">
        <f t="shared" si="2"/>
        <v>4.373702001422437</v>
      </c>
      <c r="F25">
        <v>6</v>
      </c>
      <c r="G25">
        <f t="shared" si="3"/>
        <v>3.2802765010668278</v>
      </c>
    </row>
    <row r="26" spans="1:7" x14ac:dyDescent="0.3">
      <c r="A26">
        <v>12</v>
      </c>
      <c r="B26">
        <v>36530.375</v>
      </c>
      <c r="C26" t="s">
        <v>16</v>
      </c>
      <c r="D26">
        <v>4</v>
      </c>
      <c r="E26">
        <f t="shared" si="2"/>
        <v>2.189958356573126</v>
      </c>
      <c r="F26">
        <v>9</v>
      </c>
      <c r="G26">
        <f t="shared" si="3"/>
        <v>4.9274063022895334</v>
      </c>
    </row>
    <row r="27" spans="1:7" x14ac:dyDescent="0.3">
      <c r="A27">
        <v>13</v>
      </c>
      <c r="B27">
        <v>30469.463</v>
      </c>
      <c r="C27" t="s">
        <v>117</v>
      </c>
      <c r="D27">
        <v>6</v>
      </c>
      <c r="E27">
        <f t="shared" si="2"/>
        <v>3.9383693765787733</v>
      </c>
      <c r="F27">
        <v>21</v>
      </c>
      <c r="G27">
        <f t="shared" si="3"/>
        <v>13.784292818025706</v>
      </c>
    </row>
    <row r="28" spans="1:7" x14ac:dyDescent="0.3">
      <c r="A28">
        <v>14</v>
      </c>
      <c r="B28">
        <v>34691.050999999999</v>
      </c>
      <c r="C28" t="s">
        <v>48</v>
      </c>
      <c r="D28">
        <v>19</v>
      </c>
      <c r="E28">
        <f t="shared" si="2"/>
        <v>10.953833598180696</v>
      </c>
      <c r="F28">
        <v>15</v>
      </c>
      <c r="G28">
        <f t="shared" si="3"/>
        <v>8.6477633669847602</v>
      </c>
    </row>
    <row r="29" spans="1:7" x14ac:dyDescent="0.3">
      <c r="A29">
        <v>15</v>
      </c>
      <c r="B29">
        <v>34941.94</v>
      </c>
      <c r="C29" t="s">
        <v>49</v>
      </c>
      <c r="D29">
        <v>18</v>
      </c>
      <c r="E29">
        <f t="shared" si="2"/>
        <v>10.30280516765812</v>
      </c>
      <c r="F29">
        <v>9</v>
      </c>
      <c r="G29">
        <f t="shared" si="3"/>
        <v>5.1514025838290598</v>
      </c>
    </row>
    <row r="30" spans="1:7" x14ac:dyDescent="0.3">
      <c r="A30">
        <v>16</v>
      </c>
      <c r="B30">
        <v>34300.402999999998</v>
      </c>
      <c r="C30" t="s">
        <v>53</v>
      </c>
      <c r="D30">
        <v>6</v>
      </c>
      <c r="E30">
        <f t="shared" si="2"/>
        <v>3.498501169213668</v>
      </c>
      <c r="F30">
        <v>23</v>
      </c>
      <c r="G30">
        <f t="shared" si="3"/>
        <v>13.410921148652394</v>
      </c>
    </row>
    <row r="31" spans="1:7" x14ac:dyDescent="0.3">
      <c r="A31">
        <v>17</v>
      </c>
      <c r="B31">
        <v>36185.125999999997</v>
      </c>
      <c r="C31" t="s">
        <v>54</v>
      </c>
      <c r="D31">
        <v>11</v>
      </c>
      <c r="E31">
        <f t="shared" si="2"/>
        <v>6.0798461776808521</v>
      </c>
      <c r="F31">
        <v>19</v>
      </c>
      <c r="G31">
        <f t="shared" si="3"/>
        <v>10.501552488721472</v>
      </c>
    </row>
    <row r="32" spans="1:7" x14ac:dyDescent="0.3">
      <c r="A32">
        <v>18</v>
      </c>
      <c r="B32">
        <v>33365.334999999999</v>
      </c>
      <c r="C32" t="s">
        <v>55</v>
      </c>
      <c r="D32">
        <v>4</v>
      </c>
      <c r="E32">
        <f t="shared" si="2"/>
        <v>2.3976980899487446</v>
      </c>
      <c r="F32">
        <v>18</v>
      </c>
      <c r="G32">
        <f t="shared" si="3"/>
        <v>10.789641404769352</v>
      </c>
    </row>
    <row r="33" spans="1:11" x14ac:dyDescent="0.3">
      <c r="A33">
        <v>19</v>
      </c>
      <c r="B33">
        <v>31688.39</v>
      </c>
      <c r="C33" t="s">
        <v>56</v>
      </c>
      <c r="D33">
        <v>10</v>
      </c>
      <c r="E33">
        <f t="shared" si="2"/>
        <v>6.3114598122530055</v>
      </c>
      <c r="F33">
        <v>7</v>
      </c>
      <c r="G33">
        <f t="shared" si="3"/>
        <v>4.418021868577104</v>
      </c>
    </row>
    <row r="34" spans="1:11" x14ac:dyDescent="0.3">
      <c r="A34">
        <v>20</v>
      </c>
      <c r="B34">
        <v>34477.214</v>
      </c>
      <c r="C34" t="s">
        <v>118</v>
      </c>
      <c r="D34">
        <v>6</v>
      </c>
      <c r="E34">
        <f t="shared" si="2"/>
        <v>3.4805596531088621</v>
      </c>
      <c r="F34">
        <v>4</v>
      </c>
      <c r="G34">
        <f t="shared" si="3"/>
        <v>2.3203731020725749</v>
      </c>
    </row>
    <row r="35" spans="1:11" x14ac:dyDescent="0.3">
      <c r="A35">
        <v>21</v>
      </c>
      <c r="B35">
        <v>35392.858999999997</v>
      </c>
      <c r="C35" t="s">
        <v>57</v>
      </c>
      <c r="D35">
        <v>3</v>
      </c>
      <c r="E35">
        <f t="shared" si="2"/>
        <v>1.6952572268886219</v>
      </c>
      <c r="F35">
        <v>5</v>
      </c>
      <c r="G35">
        <f t="shared" si="3"/>
        <v>2.8254287114810368</v>
      </c>
    </row>
    <row r="36" spans="1:11" x14ac:dyDescent="0.3">
      <c r="A36">
        <v>22</v>
      </c>
      <c r="B36">
        <v>34529.502999999997</v>
      </c>
      <c r="C36" t="s">
        <v>119</v>
      </c>
      <c r="D36">
        <v>24</v>
      </c>
      <c r="E36">
        <f t="shared" si="2"/>
        <v>13.901155773947863</v>
      </c>
      <c r="F36">
        <v>20</v>
      </c>
      <c r="G36">
        <f t="shared" si="3"/>
        <v>11.584296478289886</v>
      </c>
    </row>
    <row r="37" spans="1:11" x14ac:dyDescent="0.3">
      <c r="A37">
        <v>23</v>
      </c>
      <c r="B37">
        <v>35786.756999999998</v>
      </c>
      <c r="C37" t="s">
        <v>120</v>
      </c>
      <c r="D37">
        <v>13</v>
      </c>
      <c r="E37">
        <f t="shared" si="2"/>
        <v>7.2652573688082445</v>
      </c>
      <c r="F37">
        <v>11</v>
      </c>
      <c r="G37">
        <f t="shared" si="3"/>
        <v>6.1475254659146685</v>
      </c>
    </row>
    <row r="38" spans="1:11" x14ac:dyDescent="0.3">
      <c r="A38">
        <v>24</v>
      </c>
      <c r="B38">
        <v>35386.514000000003</v>
      </c>
      <c r="C38" t="s">
        <v>77</v>
      </c>
      <c r="D38">
        <v>5</v>
      </c>
      <c r="E38">
        <f t="shared" si="2"/>
        <v>2.8259353266614506</v>
      </c>
      <c r="F38">
        <v>16</v>
      </c>
      <c r="G38">
        <f t="shared" si="3"/>
        <v>9.0429930453166421</v>
      </c>
    </row>
    <row r="39" spans="1:11" x14ac:dyDescent="0.3">
      <c r="A39">
        <v>25</v>
      </c>
      <c r="B39">
        <v>32438.717000000001</v>
      </c>
      <c r="C39" t="s">
        <v>111</v>
      </c>
      <c r="D39">
        <v>23</v>
      </c>
      <c r="E39">
        <f t="shared" si="2"/>
        <v>14.1805855021948</v>
      </c>
      <c r="F39">
        <v>12</v>
      </c>
      <c r="G39">
        <f t="shared" si="3"/>
        <v>7.3985663489712001</v>
      </c>
    </row>
    <row r="40" spans="1:11" x14ac:dyDescent="0.3">
      <c r="A40">
        <v>26</v>
      </c>
      <c r="B40">
        <v>34601.241000000002</v>
      </c>
      <c r="C40" t="s">
        <v>112</v>
      </c>
      <c r="D40">
        <v>20</v>
      </c>
      <c r="E40">
        <f t="shared" si="2"/>
        <v>11.560279008489898</v>
      </c>
      <c r="F40">
        <v>3</v>
      </c>
      <c r="G40">
        <f t="shared" si="3"/>
        <v>1.7340418512734845</v>
      </c>
    </row>
    <row r="41" spans="1:11" x14ac:dyDescent="0.3">
      <c r="A41">
        <v>27</v>
      </c>
      <c r="B41">
        <v>36198.205000000002</v>
      </c>
      <c r="C41" t="s">
        <v>121</v>
      </c>
      <c r="D41">
        <v>26</v>
      </c>
      <c r="E41">
        <f t="shared" si="2"/>
        <v>14.365353199143437</v>
      </c>
      <c r="F41">
        <v>24</v>
      </c>
      <c r="G41">
        <f t="shared" si="3"/>
        <v>13.260326029978557</v>
      </c>
    </row>
    <row r="42" spans="1:11" x14ac:dyDescent="0.3">
      <c r="A42">
        <v>28</v>
      </c>
      <c r="B42">
        <v>36707.523999999998</v>
      </c>
      <c r="C42" t="s">
        <v>122</v>
      </c>
      <c r="D42">
        <v>28</v>
      </c>
      <c r="E42">
        <f t="shared" si="2"/>
        <v>15.255727953756839</v>
      </c>
      <c r="F42">
        <v>6</v>
      </c>
      <c r="G42">
        <f t="shared" si="3"/>
        <v>3.2690845615193225</v>
      </c>
    </row>
    <row r="43" spans="1:11" x14ac:dyDescent="0.3">
      <c r="A43">
        <v>29</v>
      </c>
      <c r="B43">
        <v>32298.075000000001</v>
      </c>
      <c r="C43" t="s">
        <v>123</v>
      </c>
      <c r="D43">
        <v>25</v>
      </c>
      <c r="E43">
        <f t="shared" si="2"/>
        <v>15.480798778255361</v>
      </c>
      <c r="F43">
        <v>1</v>
      </c>
      <c r="G43">
        <f t="shared" si="3"/>
        <v>0.61923195113021445</v>
      </c>
    </row>
    <row r="44" spans="1:11" x14ac:dyDescent="0.3">
      <c r="E44" s="3">
        <f>AVERAGE(E15:E43)</f>
        <v>8.8593353605386174</v>
      </c>
      <c r="G44" s="3">
        <f>AVERAGE(G15:G43)</f>
        <v>6.7180061983618016</v>
      </c>
    </row>
    <row r="47" spans="1:11" x14ac:dyDescent="0.3">
      <c r="A47" t="s">
        <v>0</v>
      </c>
      <c r="B47" t="s">
        <v>1</v>
      </c>
      <c r="D47" t="s">
        <v>41</v>
      </c>
      <c r="F47" t="s">
        <v>40</v>
      </c>
      <c r="I47" s="2" t="s">
        <v>124</v>
      </c>
      <c r="J47" s="2"/>
      <c r="K47" s="2"/>
    </row>
    <row r="48" spans="1:11" x14ac:dyDescent="0.3">
      <c r="A48">
        <v>1</v>
      </c>
      <c r="B48">
        <v>34917.784</v>
      </c>
      <c r="C48" t="s">
        <v>125</v>
      </c>
      <c r="D48">
        <v>7</v>
      </c>
      <c r="E48">
        <f>20000*D48/B48</f>
        <v>4.0094182379958587</v>
      </c>
      <c r="F48">
        <v>16</v>
      </c>
      <c r="G48">
        <f>20000*F48/B48</f>
        <v>9.1643845439905345</v>
      </c>
    </row>
    <row r="49" spans="1:7" x14ac:dyDescent="0.3">
      <c r="A49">
        <v>2</v>
      </c>
      <c r="B49">
        <v>34941.108</v>
      </c>
      <c r="C49" t="s">
        <v>126</v>
      </c>
      <c r="D49">
        <v>24</v>
      </c>
      <c r="E49">
        <f t="shared" ref="E49:E62" si="4">20000*D49/B49</f>
        <v>13.737400657128561</v>
      </c>
      <c r="F49">
        <v>12</v>
      </c>
      <c r="G49">
        <f t="shared" ref="G49:G62" si="5">20000*F49/B49</f>
        <v>6.8687003285642803</v>
      </c>
    </row>
    <row r="50" spans="1:7" x14ac:dyDescent="0.3">
      <c r="A50">
        <v>3</v>
      </c>
      <c r="B50">
        <v>35032.684999999998</v>
      </c>
      <c r="C50" t="s">
        <v>127</v>
      </c>
      <c r="D50">
        <v>18</v>
      </c>
      <c r="E50">
        <f t="shared" si="4"/>
        <v>10.27611785965021</v>
      </c>
      <c r="F50">
        <v>10</v>
      </c>
      <c r="G50">
        <f t="shared" si="5"/>
        <v>5.708954366472339</v>
      </c>
    </row>
    <row r="51" spans="1:7" x14ac:dyDescent="0.3">
      <c r="A51">
        <v>4</v>
      </c>
      <c r="B51">
        <v>35377.57</v>
      </c>
      <c r="C51" t="s">
        <v>128</v>
      </c>
      <c r="D51">
        <v>6</v>
      </c>
      <c r="E51">
        <f t="shared" si="4"/>
        <v>3.3919797204839113</v>
      </c>
      <c r="F51">
        <v>18</v>
      </c>
      <c r="G51">
        <f t="shared" si="5"/>
        <v>10.175939161451733</v>
      </c>
    </row>
    <row r="52" spans="1:7" x14ac:dyDescent="0.3">
      <c r="A52">
        <v>5</v>
      </c>
      <c r="B52">
        <v>36291.707000000002</v>
      </c>
      <c r="C52" t="s">
        <v>129</v>
      </c>
      <c r="D52">
        <v>28</v>
      </c>
      <c r="E52">
        <f t="shared" si="4"/>
        <v>15.430522460682271</v>
      </c>
      <c r="F52">
        <v>12</v>
      </c>
      <c r="G52">
        <f t="shared" si="5"/>
        <v>6.6130810545781156</v>
      </c>
    </row>
    <row r="53" spans="1:7" x14ac:dyDescent="0.3">
      <c r="A53">
        <v>6</v>
      </c>
      <c r="B53">
        <v>31158.166000000001</v>
      </c>
      <c r="C53" t="s">
        <v>130</v>
      </c>
      <c r="D53">
        <v>18</v>
      </c>
      <c r="E53">
        <f t="shared" si="4"/>
        <v>11.553953464398386</v>
      </c>
      <c r="F53">
        <v>19</v>
      </c>
      <c r="G53">
        <f t="shared" si="5"/>
        <v>12.195839767976073</v>
      </c>
    </row>
    <row r="54" spans="1:7" x14ac:dyDescent="0.3">
      <c r="A54">
        <v>7</v>
      </c>
      <c r="B54">
        <v>33126.927000000003</v>
      </c>
      <c r="C54" t="s">
        <v>131</v>
      </c>
      <c r="D54">
        <v>15</v>
      </c>
      <c r="E54">
        <f t="shared" si="4"/>
        <v>9.0560769491235931</v>
      </c>
      <c r="F54">
        <v>23</v>
      </c>
      <c r="G54">
        <f t="shared" si="5"/>
        <v>13.885984655322842</v>
      </c>
    </row>
    <row r="55" spans="1:7" x14ac:dyDescent="0.3">
      <c r="A55">
        <v>8</v>
      </c>
      <c r="B55">
        <v>34511.328000000001</v>
      </c>
      <c r="C55" t="s">
        <v>132</v>
      </c>
      <c r="D55">
        <v>29</v>
      </c>
      <c r="E55">
        <f t="shared" si="4"/>
        <v>16.80607596439059</v>
      </c>
      <c r="F55">
        <v>16</v>
      </c>
      <c r="G55">
        <f t="shared" si="5"/>
        <v>9.2723177734568765</v>
      </c>
    </row>
    <row r="56" spans="1:7" x14ac:dyDescent="0.3">
      <c r="A56">
        <v>9</v>
      </c>
      <c r="B56">
        <v>31017.887999999999</v>
      </c>
      <c r="C56" t="s">
        <v>133</v>
      </c>
      <c r="D56">
        <v>15</v>
      </c>
      <c r="E56">
        <f t="shared" si="4"/>
        <v>9.6718383920916864</v>
      </c>
      <c r="F56">
        <v>16</v>
      </c>
      <c r="G56">
        <f t="shared" si="5"/>
        <v>10.316627618231133</v>
      </c>
    </row>
    <row r="57" spans="1:7" x14ac:dyDescent="0.3">
      <c r="A57">
        <v>10</v>
      </c>
      <c r="B57">
        <v>33409.381999999998</v>
      </c>
      <c r="C57" t="s">
        <v>122</v>
      </c>
      <c r="D57">
        <v>13</v>
      </c>
      <c r="E57">
        <f t="shared" si="4"/>
        <v>7.7822451190506907</v>
      </c>
      <c r="F57">
        <v>13</v>
      </c>
      <c r="G57">
        <f t="shared" si="5"/>
        <v>7.7822451190506907</v>
      </c>
    </row>
    <row r="58" spans="1:7" x14ac:dyDescent="0.3">
      <c r="A58">
        <v>11</v>
      </c>
      <c r="B58">
        <v>32469.866999999998</v>
      </c>
      <c r="C58" t="s">
        <v>134</v>
      </c>
      <c r="D58">
        <v>15</v>
      </c>
      <c r="E58">
        <f t="shared" si="4"/>
        <v>9.2393356585045456</v>
      </c>
      <c r="F58">
        <v>19</v>
      </c>
      <c r="G58">
        <f t="shared" si="5"/>
        <v>11.703158500772425</v>
      </c>
    </row>
    <row r="59" spans="1:7" x14ac:dyDescent="0.3">
      <c r="A59">
        <v>12</v>
      </c>
      <c r="B59">
        <v>35715.72</v>
      </c>
      <c r="C59" t="s">
        <v>135</v>
      </c>
      <c r="D59">
        <v>20</v>
      </c>
      <c r="E59">
        <f t="shared" si="4"/>
        <v>11.199550226062922</v>
      </c>
      <c r="F59">
        <v>11</v>
      </c>
      <c r="G59">
        <f t="shared" si="5"/>
        <v>6.1597526243346064</v>
      </c>
    </row>
    <row r="60" spans="1:7" x14ac:dyDescent="0.3">
      <c r="A60">
        <v>13</v>
      </c>
      <c r="B60">
        <v>34222.163999999997</v>
      </c>
      <c r="C60" t="s">
        <v>136</v>
      </c>
      <c r="D60">
        <v>14</v>
      </c>
      <c r="E60">
        <f t="shared" si="4"/>
        <v>8.1818321015585109</v>
      </c>
      <c r="F60">
        <v>8</v>
      </c>
      <c r="G60">
        <f t="shared" si="5"/>
        <v>4.6753326294620061</v>
      </c>
    </row>
    <row r="61" spans="1:7" x14ac:dyDescent="0.3">
      <c r="A61">
        <v>14</v>
      </c>
      <c r="B61">
        <v>32808.616000000002</v>
      </c>
      <c r="C61" t="s">
        <v>137</v>
      </c>
      <c r="D61">
        <v>22</v>
      </c>
      <c r="E61">
        <f t="shared" si="4"/>
        <v>13.41111127637935</v>
      </c>
      <c r="F61">
        <v>14</v>
      </c>
      <c r="G61">
        <f t="shared" si="5"/>
        <v>8.5343435395141327</v>
      </c>
    </row>
    <row r="62" spans="1:7" x14ac:dyDescent="0.3">
      <c r="A62">
        <v>15</v>
      </c>
      <c r="B62">
        <v>36044.951999999997</v>
      </c>
      <c r="C62" t="s">
        <v>138</v>
      </c>
      <c r="D62">
        <v>26</v>
      </c>
      <c r="E62">
        <f t="shared" si="4"/>
        <v>14.426430641383572</v>
      </c>
      <c r="F62">
        <v>10</v>
      </c>
      <c r="G62">
        <f t="shared" si="5"/>
        <v>5.5486271697629119</v>
      </c>
    </row>
    <row r="63" spans="1:7" x14ac:dyDescent="0.3">
      <c r="E63" s="3">
        <f>AVERAGE(E48:E62)</f>
        <v>10.544925915258977</v>
      </c>
      <c r="G63" s="3">
        <f>AVERAGE(G48:G62)</f>
        <v>8.5736859235293785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workbookViewId="0">
      <selection activeCell="L23" sqref="L23:N23"/>
    </sheetView>
  </sheetViews>
  <sheetFormatPr baseColWidth="10" defaultColWidth="8.88671875" defaultRowHeight="14.4" x14ac:dyDescent="0.3"/>
  <sheetData>
    <row r="1" spans="1:18" x14ac:dyDescent="0.3">
      <c r="A1" t="s">
        <v>0</v>
      </c>
      <c r="B1" t="s">
        <v>1</v>
      </c>
      <c r="C1" t="s">
        <v>2</v>
      </c>
      <c r="D1" t="s">
        <v>41</v>
      </c>
      <c r="F1" t="s">
        <v>40</v>
      </c>
      <c r="L1" s="2" t="s">
        <v>139</v>
      </c>
      <c r="M1" s="2"/>
      <c r="N1" s="2"/>
    </row>
    <row r="2" spans="1:18" x14ac:dyDescent="0.3">
      <c r="A2">
        <v>1</v>
      </c>
      <c r="B2">
        <v>36375.067999999999</v>
      </c>
      <c r="C2" t="s">
        <v>43</v>
      </c>
      <c r="D2">
        <v>36</v>
      </c>
      <c r="E2">
        <f t="shared" ref="E2:E18" si="0">20000*D2/B2</f>
        <v>19.793777430189273</v>
      </c>
      <c r="F2">
        <v>11</v>
      </c>
      <c r="G2">
        <f t="shared" ref="G2:G18" si="1">20000*F2/B2</f>
        <v>6.0480986592244994</v>
      </c>
      <c r="P2" t="s">
        <v>41</v>
      </c>
      <c r="R2" t="s">
        <v>40</v>
      </c>
    </row>
    <row r="3" spans="1:18" x14ac:dyDescent="0.3">
      <c r="A3">
        <v>2</v>
      </c>
      <c r="B3">
        <v>32017.258000000002</v>
      </c>
      <c r="C3" t="s">
        <v>45</v>
      </c>
      <c r="D3">
        <v>18</v>
      </c>
      <c r="E3">
        <f t="shared" si="0"/>
        <v>11.24393600476343</v>
      </c>
      <c r="F3">
        <v>14</v>
      </c>
      <c r="G3">
        <f t="shared" si="1"/>
        <v>8.7452835592604465</v>
      </c>
      <c r="P3">
        <f>$E$19</f>
        <v>18.436005675957546</v>
      </c>
      <c r="R3">
        <f>$G$19</f>
        <v>4.5869373048660513</v>
      </c>
    </row>
    <row r="4" spans="1:18" x14ac:dyDescent="0.3">
      <c r="A4">
        <v>3</v>
      </c>
      <c r="B4">
        <v>31827.109</v>
      </c>
      <c r="C4" t="s">
        <v>46</v>
      </c>
      <c r="D4">
        <v>25</v>
      </c>
      <c r="E4">
        <f t="shared" si="0"/>
        <v>15.709878016253377</v>
      </c>
      <c r="F4">
        <v>6</v>
      </c>
      <c r="G4">
        <f t="shared" si="1"/>
        <v>3.7703707239008106</v>
      </c>
      <c r="P4">
        <f>$E$36</f>
        <v>18.917976192581897</v>
      </c>
      <c r="R4">
        <f>$G$36</f>
        <v>6.7051435388067704</v>
      </c>
    </row>
    <row r="5" spans="1:18" x14ac:dyDescent="0.3">
      <c r="A5">
        <v>4</v>
      </c>
      <c r="B5">
        <v>34487.588000000003</v>
      </c>
      <c r="C5" t="s">
        <v>47</v>
      </c>
      <c r="D5">
        <v>43</v>
      </c>
      <c r="E5">
        <f t="shared" si="0"/>
        <v>24.936507592238691</v>
      </c>
      <c r="F5">
        <v>7</v>
      </c>
      <c r="G5">
        <f t="shared" si="1"/>
        <v>4.0594314685039725</v>
      </c>
      <c r="P5" s="2">
        <f>AVERAGE(P3:P4)</f>
        <v>18.676990934269721</v>
      </c>
      <c r="R5" s="2">
        <f>AVERAGE(R3:R4)</f>
        <v>5.6460404218364104</v>
      </c>
    </row>
    <row r="6" spans="1:18" x14ac:dyDescent="0.3">
      <c r="A6">
        <v>5</v>
      </c>
      <c r="B6">
        <v>34942.434000000001</v>
      </c>
      <c r="C6" t="s">
        <v>140</v>
      </c>
      <c r="D6">
        <v>34</v>
      </c>
      <c r="E6">
        <f t="shared" si="0"/>
        <v>19.460579077004194</v>
      </c>
      <c r="F6">
        <v>5</v>
      </c>
      <c r="G6">
        <f t="shared" si="1"/>
        <v>2.8618498642653227</v>
      </c>
    </row>
    <row r="7" spans="1:18" x14ac:dyDescent="0.3">
      <c r="A7">
        <v>6</v>
      </c>
      <c r="B7">
        <v>33580.212</v>
      </c>
      <c r="C7" t="s">
        <v>21</v>
      </c>
      <c r="D7">
        <v>46</v>
      </c>
      <c r="E7">
        <f t="shared" si="0"/>
        <v>27.397087308442245</v>
      </c>
      <c r="F7">
        <v>4</v>
      </c>
      <c r="G7">
        <f t="shared" si="1"/>
        <v>2.3823554181254125</v>
      </c>
    </row>
    <row r="8" spans="1:18" x14ac:dyDescent="0.3">
      <c r="A8">
        <v>7</v>
      </c>
      <c r="B8">
        <v>35868.349000000002</v>
      </c>
      <c r="C8" t="s">
        <v>22</v>
      </c>
      <c r="D8">
        <v>27</v>
      </c>
      <c r="E8">
        <f t="shared" si="0"/>
        <v>15.055055921308226</v>
      </c>
      <c r="F8">
        <v>7</v>
      </c>
      <c r="G8">
        <f t="shared" si="1"/>
        <v>3.9031626462650957</v>
      </c>
    </row>
    <row r="9" spans="1:18" x14ac:dyDescent="0.3">
      <c r="A9">
        <v>8</v>
      </c>
      <c r="B9">
        <v>33839.733999999997</v>
      </c>
      <c r="C9" t="s">
        <v>141</v>
      </c>
      <c r="D9">
        <v>35</v>
      </c>
      <c r="E9">
        <f t="shared" si="0"/>
        <v>20.685741796906562</v>
      </c>
      <c r="F9">
        <v>13</v>
      </c>
      <c r="G9">
        <f t="shared" si="1"/>
        <v>7.6832755245652944</v>
      </c>
    </row>
    <row r="10" spans="1:18" x14ac:dyDescent="0.3">
      <c r="A10">
        <v>9</v>
      </c>
      <c r="B10">
        <v>33102.927000000003</v>
      </c>
      <c r="C10" t="s">
        <v>142</v>
      </c>
      <c r="D10">
        <v>31</v>
      </c>
      <c r="E10">
        <f t="shared" si="0"/>
        <v>18.729461597157254</v>
      </c>
      <c r="F10">
        <v>4</v>
      </c>
      <c r="G10">
        <f t="shared" si="1"/>
        <v>2.4167047222138391</v>
      </c>
    </row>
    <row r="11" spans="1:18" x14ac:dyDescent="0.3">
      <c r="A11">
        <v>10</v>
      </c>
      <c r="B11">
        <v>34547.911999999997</v>
      </c>
      <c r="C11" t="s">
        <v>143</v>
      </c>
      <c r="D11">
        <v>14</v>
      </c>
      <c r="E11">
        <f t="shared" si="0"/>
        <v>8.104686616082617</v>
      </c>
      <c r="F11">
        <v>5</v>
      </c>
      <c r="G11">
        <f t="shared" si="1"/>
        <v>2.8945309343152203</v>
      </c>
    </row>
    <row r="12" spans="1:18" x14ac:dyDescent="0.3">
      <c r="A12">
        <v>11</v>
      </c>
      <c r="B12">
        <v>36708.07</v>
      </c>
      <c r="C12" t="s">
        <v>54</v>
      </c>
      <c r="D12">
        <v>56</v>
      </c>
      <c r="E12">
        <f t="shared" si="0"/>
        <v>30.511002076655078</v>
      </c>
      <c r="F12">
        <v>6</v>
      </c>
      <c r="G12">
        <f t="shared" si="1"/>
        <v>3.2690359367844728</v>
      </c>
    </row>
    <row r="13" spans="1:18" x14ac:dyDescent="0.3">
      <c r="A13">
        <v>12</v>
      </c>
      <c r="B13">
        <v>33689.184000000001</v>
      </c>
      <c r="C13" t="s">
        <v>55</v>
      </c>
      <c r="D13">
        <v>26</v>
      </c>
      <c r="E13">
        <f t="shared" si="0"/>
        <v>15.435220989620882</v>
      </c>
      <c r="F13">
        <v>8</v>
      </c>
      <c r="G13">
        <f t="shared" si="1"/>
        <v>4.7492987660371941</v>
      </c>
    </row>
    <row r="14" spans="1:18" x14ac:dyDescent="0.3">
      <c r="A14">
        <v>13</v>
      </c>
      <c r="B14">
        <v>32738.983</v>
      </c>
      <c r="C14" t="s">
        <v>56</v>
      </c>
      <c r="D14">
        <v>38</v>
      </c>
      <c r="E14">
        <f t="shared" si="0"/>
        <v>23.213915960675994</v>
      </c>
      <c r="F14">
        <v>3</v>
      </c>
      <c r="G14">
        <f t="shared" si="1"/>
        <v>1.8326775758428415</v>
      </c>
    </row>
    <row r="15" spans="1:18" x14ac:dyDescent="0.3">
      <c r="A15">
        <v>14</v>
      </c>
      <c r="B15">
        <v>32345.268</v>
      </c>
      <c r="C15" t="s">
        <v>118</v>
      </c>
      <c r="D15">
        <v>25</v>
      </c>
      <c r="E15">
        <f t="shared" si="0"/>
        <v>15.458211692665524</v>
      </c>
      <c r="F15">
        <v>8</v>
      </c>
      <c r="G15">
        <f t="shared" si="1"/>
        <v>4.9466277416529678</v>
      </c>
    </row>
    <row r="16" spans="1:18" x14ac:dyDescent="0.3">
      <c r="A16">
        <v>15</v>
      </c>
      <c r="B16">
        <v>33454.078000000001</v>
      </c>
      <c r="C16" t="s">
        <v>144</v>
      </c>
      <c r="D16">
        <v>39</v>
      </c>
      <c r="E16">
        <f t="shared" si="0"/>
        <v>23.315543175334259</v>
      </c>
      <c r="F16">
        <v>10</v>
      </c>
      <c r="G16">
        <f t="shared" si="1"/>
        <v>5.9783444039318612</v>
      </c>
    </row>
    <row r="17" spans="1:14" x14ac:dyDescent="0.3">
      <c r="A17">
        <v>16</v>
      </c>
      <c r="B17">
        <v>34305.89</v>
      </c>
      <c r="C17" t="s">
        <v>145</v>
      </c>
      <c r="D17">
        <v>23</v>
      </c>
      <c r="E17">
        <f t="shared" si="0"/>
        <v>13.408776160595163</v>
      </c>
      <c r="F17">
        <v>11</v>
      </c>
      <c r="G17">
        <f t="shared" si="1"/>
        <v>6.4128929463716</v>
      </c>
    </row>
    <row r="18" spans="1:14" x14ac:dyDescent="0.3">
      <c r="A18">
        <v>17</v>
      </c>
      <c r="B18">
        <v>36520.625</v>
      </c>
      <c r="C18" t="s">
        <v>146</v>
      </c>
      <c r="D18">
        <v>20</v>
      </c>
      <c r="E18">
        <f t="shared" si="0"/>
        <v>10.952715075385484</v>
      </c>
      <c r="F18">
        <v>11</v>
      </c>
      <c r="G18">
        <f t="shared" si="1"/>
        <v>6.0239932914620162</v>
      </c>
    </row>
    <row r="19" spans="1:14" x14ac:dyDescent="0.3">
      <c r="E19" s="2">
        <f>AVERAGE(E2:E18)</f>
        <v>18.436005675957546</v>
      </c>
      <c r="G19" s="2">
        <f>AVERAGE(G2:G18)</f>
        <v>4.5869373048660513</v>
      </c>
    </row>
    <row r="23" spans="1:14" x14ac:dyDescent="0.3">
      <c r="A23" t="s">
        <v>0</v>
      </c>
      <c r="B23" t="s">
        <v>1</v>
      </c>
      <c r="C23" t="s">
        <v>2</v>
      </c>
      <c r="D23" t="s">
        <v>41</v>
      </c>
      <c r="F23" t="s">
        <v>40</v>
      </c>
      <c r="L23" s="2" t="s">
        <v>147</v>
      </c>
      <c r="M23" s="2"/>
      <c r="N23" s="2"/>
    </row>
    <row r="24" spans="1:14" x14ac:dyDescent="0.3">
      <c r="A24">
        <v>1</v>
      </c>
      <c r="B24">
        <v>30665.931</v>
      </c>
      <c r="C24" t="s">
        <v>148</v>
      </c>
      <c r="D24">
        <v>30</v>
      </c>
      <c r="E24">
        <f t="shared" ref="E24:E35" si="2">20000*D24/B24</f>
        <v>19.565686755115962</v>
      </c>
      <c r="F24">
        <v>20</v>
      </c>
      <c r="G24">
        <f t="shared" ref="G24:G35" si="3">20000*F24/B24</f>
        <v>13.043791170077307</v>
      </c>
    </row>
    <row r="25" spans="1:14" x14ac:dyDescent="0.3">
      <c r="A25">
        <v>2</v>
      </c>
      <c r="B25">
        <v>33717.084000000003</v>
      </c>
      <c r="C25" t="s">
        <v>149</v>
      </c>
      <c r="D25">
        <v>25</v>
      </c>
      <c r="E25">
        <f t="shared" si="2"/>
        <v>14.829277644531773</v>
      </c>
      <c r="F25">
        <v>9</v>
      </c>
      <c r="G25">
        <f t="shared" si="3"/>
        <v>5.3385399520314385</v>
      </c>
    </row>
    <row r="26" spans="1:14" x14ac:dyDescent="0.3">
      <c r="A26">
        <v>3</v>
      </c>
      <c r="B26">
        <v>35538.364000000001</v>
      </c>
      <c r="C26" t="s">
        <v>150</v>
      </c>
      <c r="D26">
        <v>24</v>
      </c>
      <c r="E26">
        <f t="shared" si="2"/>
        <v>13.506530576365304</v>
      </c>
      <c r="F26">
        <v>6</v>
      </c>
      <c r="G26">
        <f t="shared" si="3"/>
        <v>3.3766326440913259</v>
      </c>
    </row>
    <row r="27" spans="1:14" x14ac:dyDescent="0.3">
      <c r="A27">
        <v>4</v>
      </c>
      <c r="B27">
        <v>31017.446</v>
      </c>
      <c r="C27" t="s">
        <v>151</v>
      </c>
      <c r="D27">
        <v>14</v>
      </c>
      <c r="E27">
        <f t="shared" si="2"/>
        <v>9.0271778018086977</v>
      </c>
      <c r="F27">
        <v>5</v>
      </c>
      <c r="G27">
        <f t="shared" si="3"/>
        <v>3.2239920720745352</v>
      </c>
    </row>
    <row r="28" spans="1:14" x14ac:dyDescent="0.3">
      <c r="A28">
        <v>5</v>
      </c>
      <c r="B28">
        <v>32376.937999999998</v>
      </c>
      <c r="C28" t="s">
        <v>152</v>
      </c>
      <c r="D28">
        <v>40</v>
      </c>
      <c r="E28">
        <f t="shared" si="2"/>
        <v>24.708945608136261</v>
      </c>
      <c r="F28">
        <v>11</v>
      </c>
      <c r="G28">
        <f t="shared" si="3"/>
        <v>6.7949600422374719</v>
      </c>
    </row>
    <row r="29" spans="1:14" x14ac:dyDescent="0.3">
      <c r="A29">
        <v>6</v>
      </c>
      <c r="B29">
        <v>34301.131000000001</v>
      </c>
      <c r="C29" t="s">
        <v>153</v>
      </c>
      <c r="D29">
        <v>46</v>
      </c>
      <c r="E29">
        <f t="shared" si="2"/>
        <v>26.821273036157319</v>
      </c>
      <c r="F29">
        <v>19</v>
      </c>
      <c r="G29">
        <f t="shared" si="3"/>
        <v>11.078351906238893</v>
      </c>
    </row>
    <row r="30" spans="1:14" x14ac:dyDescent="0.3">
      <c r="A30">
        <v>7</v>
      </c>
      <c r="B30">
        <v>30350.35</v>
      </c>
      <c r="C30" t="s">
        <v>32</v>
      </c>
      <c r="D30">
        <v>35</v>
      </c>
      <c r="E30">
        <f t="shared" si="2"/>
        <v>23.063984435105361</v>
      </c>
      <c r="F30">
        <v>20</v>
      </c>
      <c r="G30">
        <f t="shared" si="3"/>
        <v>13.179419677203065</v>
      </c>
    </row>
    <row r="31" spans="1:14" x14ac:dyDescent="0.3">
      <c r="A31">
        <v>8</v>
      </c>
      <c r="B31">
        <v>34762.398999999998</v>
      </c>
      <c r="C31" t="s">
        <v>33</v>
      </c>
      <c r="D31">
        <v>43</v>
      </c>
      <c r="E31">
        <f t="shared" si="2"/>
        <v>24.739374287718178</v>
      </c>
      <c r="F31">
        <v>5</v>
      </c>
      <c r="G31">
        <f t="shared" si="3"/>
        <v>2.876671428804439</v>
      </c>
    </row>
    <row r="32" spans="1:14" x14ac:dyDescent="0.3">
      <c r="A32">
        <v>9</v>
      </c>
      <c r="B32">
        <v>32577.331999999999</v>
      </c>
      <c r="C32" t="s">
        <v>34</v>
      </c>
      <c r="D32">
        <v>35</v>
      </c>
      <c r="E32">
        <f t="shared" si="2"/>
        <v>21.48733358520581</v>
      </c>
      <c r="F32">
        <v>7</v>
      </c>
      <c r="G32">
        <f t="shared" si="3"/>
        <v>4.2974667170411625</v>
      </c>
    </row>
    <row r="33" spans="1:7" x14ac:dyDescent="0.3">
      <c r="A33">
        <v>10</v>
      </c>
      <c r="B33">
        <v>33041.356</v>
      </c>
      <c r="C33" t="s">
        <v>154</v>
      </c>
      <c r="D33">
        <v>25</v>
      </c>
      <c r="E33">
        <f t="shared" si="2"/>
        <v>15.132550855358359</v>
      </c>
      <c r="F33">
        <v>16</v>
      </c>
      <c r="G33">
        <f t="shared" si="3"/>
        <v>9.6848325474293482</v>
      </c>
    </row>
    <row r="34" spans="1:7" x14ac:dyDescent="0.3">
      <c r="A34">
        <v>11</v>
      </c>
      <c r="B34">
        <v>36070.824000000001</v>
      </c>
      <c r="C34" t="s">
        <v>155</v>
      </c>
      <c r="D34">
        <v>25</v>
      </c>
      <c r="E34">
        <f t="shared" si="2"/>
        <v>13.861618464829082</v>
      </c>
      <c r="F34">
        <v>7</v>
      </c>
      <c r="G34">
        <f t="shared" si="3"/>
        <v>3.8812531701521427</v>
      </c>
    </row>
    <row r="35" spans="1:7" x14ac:dyDescent="0.3">
      <c r="A35">
        <v>12</v>
      </c>
      <c r="B35">
        <v>32557.284</v>
      </c>
      <c r="C35" t="s">
        <v>156</v>
      </c>
      <c r="D35">
        <v>33</v>
      </c>
      <c r="E35">
        <f t="shared" si="2"/>
        <v>20.271961260650613</v>
      </c>
      <c r="F35">
        <v>6</v>
      </c>
      <c r="G35">
        <f t="shared" si="3"/>
        <v>3.6858111383001115</v>
      </c>
    </row>
    <row r="36" spans="1:7" x14ac:dyDescent="0.3">
      <c r="E36" s="2">
        <f>AVERAGE(E24:E35)</f>
        <v>18.917976192581897</v>
      </c>
      <c r="G36" s="2">
        <f>AVERAGE(G24:G35)</f>
        <v>6.7051435388067704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4"/>
  <sheetViews>
    <sheetView workbookViewId="0">
      <selection activeCell="N19" sqref="N19"/>
    </sheetView>
  </sheetViews>
  <sheetFormatPr baseColWidth="10" defaultColWidth="8.88671875" defaultRowHeight="14.4" x14ac:dyDescent="0.3"/>
  <sheetData>
    <row r="1" spans="1:18" x14ac:dyDescent="0.3">
      <c r="A1" t="s">
        <v>164</v>
      </c>
      <c r="B1" t="s">
        <v>158</v>
      </c>
      <c r="C1" s="1" t="s">
        <v>163</v>
      </c>
      <c r="D1" s="1"/>
    </row>
    <row r="2" spans="1:18" x14ac:dyDescent="0.3">
      <c r="A2">
        <f>'comptage pros eau '!E2</f>
        <v>4.4071838734090578</v>
      </c>
      <c r="B2" t="e">
        <f>'comptage pros 4d22'!#REF!</f>
        <v>#REF!</v>
      </c>
    </row>
    <row r="3" spans="1:18" x14ac:dyDescent="0.3">
      <c r="A3">
        <f>'comptage pros eau '!E3</f>
        <v>10.395790536495962</v>
      </c>
      <c r="B3">
        <f>'comptage pros 4d22'!G2</f>
        <v>12.418821351235087</v>
      </c>
      <c r="E3" t="s">
        <v>167</v>
      </c>
    </row>
    <row r="4" spans="1:18" x14ac:dyDescent="0.3">
      <c r="A4">
        <f>'comptage pros eau '!E4</f>
        <v>5.1257881219599275</v>
      </c>
      <c r="B4" t="e">
        <f>'comptage pros 4d22'!#REF!</f>
        <v>#REF!</v>
      </c>
    </row>
    <row r="5" spans="1:18" x14ac:dyDescent="0.3">
      <c r="A5">
        <f>'comptage pros eau '!E5</f>
        <v>4.4770365241676311</v>
      </c>
      <c r="B5">
        <f>'comptage pros 4d22'!G3</f>
        <v>14.266269047458225</v>
      </c>
      <c r="F5" t="s">
        <v>164</v>
      </c>
      <c r="G5" t="s">
        <v>158</v>
      </c>
      <c r="R5" t="e">
        <f>AVERAGE(B2:B28)</f>
        <v>#REF!</v>
      </c>
    </row>
    <row r="6" spans="1:18" x14ac:dyDescent="0.3">
      <c r="A6">
        <f>'comptage pros eau '!E6</f>
        <v>3.0517444247967207</v>
      </c>
      <c r="B6">
        <f>'comptage pros 4d22'!G4</f>
        <v>14.154705040717685</v>
      </c>
      <c r="E6" t="s">
        <v>168</v>
      </c>
      <c r="F6">
        <v>8.0608488210000004</v>
      </c>
      <c r="G6">
        <v>10.5681387</v>
      </c>
    </row>
    <row r="7" spans="1:18" x14ac:dyDescent="0.3">
      <c r="A7">
        <f>'comptage pros eau '!E7</f>
        <v>6.0863159296369131</v>
      </c>
      <c r="B7">
        <f>'comptage pros 4d22'!G5</f>
        <v>13.203895149068975</v>
      </c>
      <c r="E7" t="s">
        <v>169</v>
      </c>
      <c r="F7">
        <v>0.53503509920000003</v>
      </c>
      <c r="G7">
        <v>0.78906266430000005</v>
      </c>
    </row>
    <row r="8" spans="1:18" x14ac:dyDescent="0.3">
      <c r="A8">
        <f>'comptage pros eau '!E8</f>
        <v>7.496686379430674</v>
      </c>
      <c r="B8">
        <f>'comptage pros 4d22'!G6</f>
        <v>10.55129273559322</v>
      </c>
      <c r="E8" t="s">
        <v>170</v>
      </c>
      <c r="F8">
        <v>4.6025459519999998</v>
      </c>
      <c r="G8">
        <v>4.1000898750000001</v>
      </c>
    </row>
    <row r="9" spans="1:18" x14ac:dyDescent="0.3">
      <c r="A9">
        <f>'comptage pros eau '!E9</f>
        <v>4.4332709128788803</v>
      </c>
      <c r="B9">
        <f>'comptage pros 4d22'!G7</f>
        <v>10.477220765580382</v>
      </c>
      <c r="E9" t="s">
        <v>171</v>
      </c>
      <c r="F9">
        <v>21.183429239999999</v>
      </c>
      <c r="G9">
        <v>16.810736980000001</v>
      </c>
    </row>
    <row r="10" spans="1:18" x14ac:dyDescent="0.3">
      <c r="A10">
        <f>'comptage pros eau '!E10</f>
        <v>6.8583611871124912</v>
      </c>
      <c r="B10">
        <f>'comptage pros 4d22'!G8</f>
        <v>9.1866186243259094</v>
      </c>
      <c r="E10" t="s">
        <v>172</v>
      </c>
      <c r="F10">
        <v>596.50281280000002</v>
      </c>
      <c r="G10">
        <v>285.33974499999999</v>
      </c>
    </row>
    <row r="11" spans="1:18" x14ac:dyDescent="0.3">
      <c r="A11">
        <f>'comptage pros eau '!E11</f>
        <v>10.926961855870168</v>
      </c>
      <c r="B11">
        <f>'comptage pros 4d22'!G9</f>
        <v>6.9016684783546429</v>
      </c>
      <c r="E11" t="s">
        <v>173</v>
      </c>
      <c r="F11">
        <v>74</v>
      </c>
      <c r="G11">
        <v>27</v>
      </c>
    </row>
    <row r="12" spans="1:18" x14ac:dyDescent="0.3">
      <c r="A12">
        <f>'comptage pros eau '!E12</f>
        <v>9.3725267978647171</v>
      </c>
      <c r="B12">
        <f>'comptage pros 4d22'!G10</f>
        <v>6.9869510431962532</v>
      </c>
    </row>
    <row r="13" spans="1:18" x14ac:dyDescent="0.3">
      <c r="A13">
        <f>'comptage pros eau '!E13</f>
        <v>13.736501483404796</v>
      </c>
      <c r="B13">
        <f>'comptage pros 4d22'!G11</f>
        <v>7.423952051168353</v>
      </c>
      <c r="E13" t="s">
        <v>174</v>
      </c>
      <c r="F13">
        <v>8.7311144330000001</v>
      </c>
    </row>
    <row r="14" spans="1:18" x14ac:dyDescent="0.3">
      <c r="A14">
        <f>'comptage pros eau '!E14</f>
        <v>3.889779972650957</v>
      </c>
      <c r="B14" t="e">
        <f>'comptage pros 4d22'!#REF!</f>
        <v>#REF!</v>
      </c>
      <c r="E14" t="s">
        <v>175</v>
      </c>
      <c r="F14">
        <v>101</v>
      </c>
    </row>
    <row r="15" spans="1:18" x14ac:dyDescent="0.3">
      <c r="A15">
        <f>'comptage pros eau '!E15</f>
        <v>3.8627061610774867</v>
      </c>
      <c r="B15">
        <f>'comptage pros 4d22'!G12</f>
        <v>8.4511271479555408</v>
      </c>
    </row>
    <row r="16" spans="1:18" x14ac:dyDescent="0.3">
      <c r="A16">
        <f>'comptage pros eau '!E16</f>
        <v>4.2863367230398524</v>
      </c>
      <c r="B16">
        <f>'comptage pros 4d22'!G17</f>
        <v>7.8424015122563162</v>
      </c>
      <c r="E16" t="s">
        <v>176</v>
      </c>
    </row>
    <row r="17" spans="1:9" x14ac:dyDescent="0.3">
      <c r="A17">
        <f>'comptage pros eau '!E17</f>
        <v>3.6664587071657175</v>
      </c>
      <c r="B17" t="e">
        <f>'comptage pros 4d22'!#REF!</f>
        <v>#REF!</v>
      </c>
      <c r="E17" t="s">
        <v>177</v>
      </c>
      <c r="F17">
        <v>1983.4694959999999</v>
      </c>
    </row>
    <row r="18" spans="1:9" x14ac:dyDescent="0.3">
      <c r="A18">
        <f>'comptage pros eau '!E18</f>
        <v>4.8224857464200035</v>
      </c>
      <c r="B18" t="e">
        <f>'comptage pros 4d22'!#REF!</f>
        <v>#REF!</v>
      </c>
      <c r="E18" t="s">
        <v>178</v>
      </c>
      <c r="F18">
        <v>99</v>
      </c>
    </row>
    <row r="19" spans="1:9" x14ac:dyDescent="0.3">
      <c r="A19">
        <f>'comptage pros eau '!E19</f>
        <v>2.559750495999654</v>
      </c>
      <c r="B19">
        <f>'comptage pros 4d22'!G18</f>
        <v>7.0566849387762023</v>
      </c>
      <c r="E19" t="s">
        <v>179</v>
      </c>
      <c r="F19">
        <v>20.035045419999999</v>
      </c>
    </row>
    <row r="20" spans="1:9" x14ac:dyDescent="0.3">
      <c r="A20">
        <f>'comptage pros eau '!E20</f>
        <v>1.1859644780512517</v>
      </c>
      <c r="B20">
        <f>'comptage pros 4d22'!G19</f>
        <v>6.7419639849800079</v>
      </c>
      <c r="E20" t="s">
        <v>180</v>
      </c>
      <c r="F20">
        <v>4.4760524369999999</v>
      </c>
    </row>
    <row r="21" spans="1:9" x14ac:dyDescent="0.3">
      <c r="A21">
        <f>'comptage pros eau '!E21</f>
        <v>2.5637797086386143</v>
      </c>
      <c r="B21">
        <f>'comptage pros 4d22'!G20</f>
        <v>9.0775875935763111</v>
      </c>
    </row>
    <row r="22" spans="1:9" x14ac:dyDescent="0.3">
      <c r="A22">
        <f>'comptage pros eau '!E22</f>
        <v>4.0637032900588439</v>
      </c>
      <c r="B22">
        <f>'comptage pros 4d22'!G21</f>
        <v>6.9231095536771967</v>
      </c>
      <c r="E22" t="s">
        <v>181</v>
      </c>
      <c r="F22" t="s">
        <v>182</v>
      </c>
    </row>
    <row r="23" spans="1:9" x14ac:dyDescent="0.3">
      <c r="A23">
        <f>'comptage pros eau '!E23</f>
        <v>5.5068629891876419</v>
      </c>
      <c r="B23" t="e">
        <f>'comptage pros 4d22'!#REF!</f>
        <v>#REF!</v>
      </c>
    </row>
    <row r="24" spans="1:9" x14ac:dyDescent="0.3">
      <c r="A24">
        <f>'comptage pros eau '!E24</f>
        <v>2.8908517579601987</v>
      </c>
      <c r="B24">
        <f>'comptage pros 4d22'!G22</f>
        <v>5.0050887675954288</v>
      </c>
      <c r="F24" t="s">
        <v>164</v>
      </c>
      <c r="H24" t="s">
        <v>158</v>
      </c>
    </row>
    <row r="25" spans="1:9" x14ac:dyDescent="0.3">
      <c r="A25">
        <f>'comptage pros eau '!E25</f>
        <v>2.2478107377076011</v>
      </c>
      <c r="B25">
        <f>'comptage pros 4d22'!G23</f>
        <v>7.1442891901099816</v>
      </c>
      <c r="E25" t="s">
        <v>164</v>
      </c>
      <c r="H25">
        <v>2.4914170790000001</v>
      </c>
      <c r="I25" t="s">
        <v>183</v>
      </c>
    </row>
    <row r="26" spans="1:9" x14ac:dyDescent="0.3">
      <c r="A26">
        <f>'comptage pros eau '!E26</f>
        <v>12.304449882327713</v>
      </c>
      <c r="B26">
        <f>'comptage pros 4d22'!G24</f>
        <v>5.4557367890697588</v>
      </c>
      <c r="E26" t="s">
        <v>158</v>
      </c>
      <c r="F26">
        <v>1.439E-2</v>
      </c>
    </row>
    <row r="27" spans="1:9" x14ac:dyDescent="0.3">
      <c r="A27">
        <f>'comptage pros eau '!E27</f>
        <v>13.372388348676237</v>
      </c>
      <c r="B27">
        <f>'comptage pros 4d22'!G25</f>
        <v>11.688195413536537</v>
      </c>
    </row>
    <row r="28" spans="1:9" x14ac:dyDescent="0.3">
      <c r="A28">
        <f>'comptage pros eau '!E28</f>
        <v>13.516875037039405</v>
      </c>
      <c r="B28">
        <f>'comptage pros 4d22'!G26</f>
        <v>14.755997508114458</v>
      </c>
    </row>
    <row r="29" spans="1:9" x14ac:dyDescent="0.3">
      <c r="A29">
        <f>'comptage pros eau '!E29</f>
        <v>9.6912221561496228</v>
      </c>
    </row>
    <row r="30" spans="1:9" x14ac:dyDescent="0.3">
      <c r="A30">
        <f>'comptage pros eau '!E30</f>
        <v>3.3552742545813667</v>
      </c>
    </row>
    <row r="31" spans="1:9" x14ac:dyDescent="0.3">
      <c r="A31">
        <f>'comptage pros eau '!E31</f>
        <v>4.2315565792967105</v>
      </c>
    </row>
    <row r="32" spans="1:9" x14ac:dyDescent="0.3">
      <c r="A32">
        <f>'comptage pros eau '!E32</f>
        <v>7.1022491111938777</v>
      </c>
    </row>
    <row r="33" spans="1:1" x14ac:dyDescent="0.3">
      <c r="A33">
        <f>'comptage pros eau '!E33</f>
        <v>6.1431830582205498</v>
      </c>
    </row>
    <row r="34" spans="1:1" x14ac:dyDescent="0.3">
      <c r="A34">
        <f>'comptage pros eau '!E34</f>
        <v>4.1598680268002273</v>
      </c>
    </row>
    <row r="35" spans="1:1" x14ac:dyDescent="0.3">
      <c r="A35">
        <f>'comptage pros eau '!E35</f>
        <v>3.1868871576159816</v>
      </c>
    </row>
    <row r="36" spans="1:1" x14ac:dyDescent="0.3">
      <c r="A36">
        <f>'comptage pros eau '!E41</f>
        <v>10.756239413354702</v>
      </c>
    </row>
    <row r="37" spans="1:1" x14ac:dyDescent="0.3">
      <c r="A37">
        <f>'comptage pros eau '!E42</f>
        <v>12.030205996456178</v>
      </c>
    </row>
    <row r="38" spans="1:1" x14ac:dyDescent="0.3">
      <c r="A38">
        <f>'comptage pros eau '!E43</f>
        <v>9.4473526306389584</v>
      </c>
    </row>
    <row r="39" spans="1:1" x14ac:dyDescent="0.3">
      <c r="A39">
        <f>'comptage pros eau '!E44</f>
        <v>14.190915926415277</v>
      </c>
    </row>
    <row r="40" spans="1:1" x14ac:dyDescent="0.3">
      <c r="A40">
        <f>'comptage pros eau '!E45</f>
        <v>4.4874034258696822</v>
      </c>
    </row>
    <row r="41" spans="1:1" x14ac:dyDescent="0.3">
      <c r="A41">
        <f>'comptage pros eau '!E46</f>
        <v>4.5590795879378492</v>
      </c>
    </row>
    <row r="42" spans="1:1" x14ac:dyDescent="0.3">
      <c r="A42">
        <f>'comptage pros eau '!E47</f>
        <v>3.2658690071916072</v>
      </c>
    </row>
    <row r="43" spans="1:1" x14ac:dyDescent="0.3">
      <c r="A43">
        <f>'comptage pros eau '!E48</f>
        <v>4.3726950431253924</v>
      </c>
    </row>
    <row r="44" spans="1:1" x14ac:dyDescent="0.3">
      <c r="A44">
        <f>'comptage pros eau '!E49</f>
        <v>4.2846692854803372</v>
      </c>
    </row>
    <row r="45" spans="1:1" x14ac:dyDescent="0.3">
      <c r="A45">
        <f>'comptage pros eau '!E50</f>
        <v>5.8875363541570955</v>
      </c>
    </row>
    <row r="46" spans="1:1" x14ac:dyDescent="0.3">
      <c r="A46">
        <f>'comptage pros eau '!E51</f>
        <v>10.121955549354343</v>
      </c>
    </row>
    <row r="47" spans="1:1" x14ac:dyDescent="0.3">
      <c r="A47">
        <f>'comptage pros eau '!E52</f>
        <v>9.9788846800170834</v>
      </c>
    </row>
    <row r="48" spans="1:1" x14ac:dyDescent="0.3">
      <c r="A48">
        <f>'comptage pros eau '!E53</f>
        <v>12.467925223369114</v>
      </c>
    </row>
    <row r="49" spans="1:1" x14ac:dyDescent="0.3">
      <c r="A49">
        <f>'comptage pros eau '!E54</f>
        <v>11.908313679272288</v>
      </c>
    </row>
    <row r="50" spans="1:1" x14ac:dyDescent="0.3">
      <c r="A50">
        <f>'comptage pros eau '!E55</f>
        <v>11.065872500208762</v>
      </c>
    </row>
    <row r="51" spans="1:1" x14ac:dyDescent="0.3">
      <c r="A51">
        <f>'comptage pros eau '!E56</f>
        <v>12.803181106829317</v>
      </c>
    </row>
    <row r="52" spans="1:1" x14ac:dyDescent="0.3">
      <c r="A52">
        <f>'comptage pros eau '!E57</f>
        <v>11.008262420717754</v>
      </c>
    </row>
    <row r="53" spans="1:1" x14ac:dyDescent="0.3">
      <c r="A53">
        <f>'comptage pros eau '!E58</f>
        <v>8.1545651869083784</v>
      </c>
    </row>
    <row r="54" spans="1:1" x14ac:dyDescent="0.3">
      <c r="A54">
        <f>'comptage pros eau '!E59</f>
        <v>11.495599689717341</v>
      </c>
    </row>
    <row r="55" spans="1:1" x14ac:dyDescent="0.3">
      <c r="A55">
        <f>'comptage pros eau '!E65</f>
        <v>13.984011147787324</v>
      </c>
    </row>
    <row r="56" spans="1:1" x14ac:dyDescent="0.3">
      <c r="A56">
        <f>'comptage pros eau '!E66</f>
        <v>12.197682055219548</v>
      </c>
    </row>
    <row r="57" spans="1:1" x14ac:dyDescent="0.3">
      <c r="A57">
        <f>'comptage pros eau '!E67</f>
        <v>15.31907225191685</v>
      </c>
    </row>
    <row r="58" spans="1:1" x14ac:dyDescent="0.3">
      <c r="A58">
        <f>'comptage pros eau '!E68</f>
        <v>25.628470741370791</v>
      </c>
    </row>
    <row r="59" spans="1:1" x14ac:dyDescent="0.3">
      <c r="A59">
        <f>'comptage pros eau '!E69</f>
        <v>11.547531458218231</v>
      </c>
    </row>
    <row r="60" spans="1:1" x14ac:dyDescent="0.3">
      <c r="A60">
        <f>'comptage pros eau '!E70</f>
        <v>12.975861329565143</v>
      </c>
    </row>
    <row r="61" spans="1:1" x14ac:dyDescent="0.3">
      <c r="A61">
        <f>'comptage pros eau '!E71</f>
        <v>12.584550878143668</v>
      </c>
    </row>
    <row r="62" spans="1:1" x14ac:dyDescent="0.3">
      <c r="A62">
        <f>'comptage pros eau '!E72</f>
        <v>13.412028859735461</v>
      </c>
    </row>
    <row r="63" spans="1:1" x14ac:dyDescent="0.3">
      <c r="A63">
        <f>'comptage pros eau '!E73</f>
        <v>9.8228716857590008</v>
      </c>
    </row>
    <row r="64" spans="1:1" x14ac:dyDescent="0.3">
      <c r="A64">
        <f>'comptage pros eau '!E74</f>
        <v>9.6923608325398707</v>
      </c>
    </row>
    <row r="65" spans="1:1" x14ac:dyDescent="0.3">
      <c r="A65">
        <f>'comptage pros eau '!E75</f>
        <v>3.7539570226353285</v>
      </c>
    </row>
    <row r="66" spans="1:1" x14ac:dyDescent="0.3">
      <c r="A66">
        <f>'comptage pros eau '!E76</f>
        <v>4.4709862056662599</v>
      </c>
    </row>
    <row r="67" spans="1:1" x14ac:dyDescent="0.3">
      <c r="A67">
        <f>'comptage pros eau '!E77</f>
        <v>6.8357818378869482</v>
      </c>
    </row>
    <row r="68" spans="1:1" x14ac:dyDescent="0.3">
      <c r="A68">
        <f>'comptage pros eau '!E83</f>
        <v>18.101505094894879</v>
      </c>
    </row>
    <row r="69" spans="1:1" x14ac:dyDescent="0.3">
      <c r="A69">
        <f>'comptage pros eau '!E84</f>
        <v>13.711088915143339</v>
      </c>
    </row>
    <row r="70" spans="1:1" x14ac:dyDescent="0.3">
      <c r="A70">
        <f>'comptage pros eau '!E85</f>
        <v>11.740745012427924</v>
      </c>
    </row>
    <row r="71" spans="1:1" x14ac:dyDescent="0.3">
      <c r="A71">
        <f>'comptage pros eau '!E86</f>
        <v>6.0518726581900504</v>
      </c>
    </row>
    <row r="72" spans="1:1" x14ac:dyDescent="0.3">
      <c r="A72">
        <f>'comptage pros eau '!E87</f>
        <v>3.3558070801321147</v>
      </c>
    </row>
    <row r="73" spans="1:1" x14ac:dyDescent="0.3">
      <c r="A73">
        <f>'comptage pros eau '!E88</f>
        <v>4.8926151997592093</v>
      </c>
    </row>
    <row r="74" spans="1:1" x14ac:dyDescent="0.3">
      <c r="A74">
        <f>'comptage pros eau '!E89</f>
        <v>2.3920479237233327</v>
      </c>
    </row>
    <row r="75" spans="1:1" x14ac:dyDescent="0.3">
      <c r="A75">
        <f>'comptage pros eau '!E90</f>
        <v>6.7668254577447273</v>
      </c>
    </row>
    <row r="82" spans="1:7" x14ac:dyDescent="0.3">
      <c r="A82" t="s">
        <v>165</v>
      </c>
      <c r="B82" t="s">
        <v>159</v>
      </c>
    </row>
    <row r="83" spans="1:7" x14ac:dyDescent="0.3">
      <c r="A83">
        <f t="shared" ref="A83:A114" si="0">A2</f>
        <v>4.4071838734090578</v>
      </c>
      <c r="B83">
        <f>'comptage pros delfin '!G2</f>
        <v>7.2609999960902316</v>
      </c>
      <c r="E83" t="s">
        <v>167</v>
      </c>
    </row>
    <row r="84" spans="1:7" x14ac:dyDescent="0.3">
      <c r="A84">
        <f t="shared" si="0"/>
        <v>10.395790536495962</v>
      </c>
      <c r="B84">
        <f>'comptage pros delfin '!G3</f>
        <v>5.6232983372047398</v>
      </c>
    </row>
    <row r="85" spans="1:7" x14ac:dyDescent="0.3">
      <c r="A85">
        <f t="shared" si="0"/>
        <v>5.1257881219599275</v>
      </c>
      <c r="B85">
        <f>'comptage pros delfin '!G4</f>
        <v>14.031198369574749</v>
      </c>
      <c r="F85" t="s">
        <v>164</v>
      </c>
      <c r="G85" t="s">
        <v>159</v>
      </c>
    </row>
    <row r="86" spans="1:7" x14ac:dyDescent="0.3">
      <c r="A86">
        <f t="shared" si="0"/>
        <v>4.4770365241676311</v>
      </c>
      <c r="B86">
        <f>'comptage pros delfin '!G5</f>
        <v>9.4787934360895747</v>
      </c>
      <c r="E86" t="s">
        <v>168</v>
      </c>
      <c r="F86">
        <v>8.0608488210000004</v>
      </c>
      <c r="G86">
        <v>7.5291072779999997</v>
      </c>
    </row>
    <row r="87" spans="1:7" x14ac:dyDescent="0.3">
      <c r="A87">
        <f t="shared" si="0"/>
        <v>3.0517444247967207</v>
      </c>
      <c r="B87">
        <f>'comptage pros delfin '!G6</f>
        <v>5.6545962806270955</v>
      </c>
      <c r="E87" t="s">
        <v>169</v>
      </c>
      <c r="F87">
        <v>0.53503509920000003</v>
      </c>
      <c r="G87">
        <v>0.51977312649999996</v>
      </c>
    </row>
    <row r="88" spans="1:7" x14ac:dyDescent="0.3">
      <c r="A88">
        <f t="shared" si="0"/>
        <v>6.0863159296369131</v>
      </c>
      <c r="B88">
        <f>'comptage pros delfin '!G7</f>
        <v>7.7440468607763639</v>
      </c>
      <c r="E88" t="s">
        <v>170</v>
      </c>
      <c r="F88">
        <v>4.6025459519999998</v>
      </c>
      <c r="G88">
        <v>3.7481373179999999</v>
      </c>
    </row>
    <row r="89" spans="1:7" x14ac:dyDescent="0.3">
      <c r="A89">
        <f t="shared" si="0"/>
        <v>7.496686379430674</v>
      </c>
      <c r="B89">
        <f>'comptage pros delfin '!G8</f>
        <v>7.2850111260332424</v>
      </c>
      <c r="E89" t="s">
        <v>171</v>
      </c>
      <c r="F89">
        <v>21.183429239999999</v>
      </c>
      <c r="G89">
        <v>14.04853336</v>
      </c>
    </row>
    <row r="90" spans="1:7" x14ac:dyDescent="0.3">
      <c r="A90">
        <f t="shared" si="0"/>
        <v>4.4332709128788803</v>
      </c>
      <c r="B90">
        <f>'comptage pros delfin '!G9</f>
        <v>11.008165451567983</v>
      </c>
      <c r="E90" t="s">
        <v>172</v>
      </c>
      <c r="F90">
        <v>596.50281280000002</v>
      </c>
      <c r="G90">
        <v>391.51357849999999</v>
      </c>
    </row>
    <row r="91" spans="1:7" x14ac:dyDescent="0.3">
      <c r="A91">
        <f t="shared" si="0"/>
        <v>6.8583611871124912</v>
      </c>
      <c r="B91">
        <f>'comptage pros delfin '!G15</f>
        <v>5.5263642421145613</v>
      </c>
      <c r="E91" t="s">
        <v>173</v>
      </c>
      <c r="F91">
        <v>74</v>
      </c>
      <c r="G91">
        <v>52</v>
      </c>
    </row>
    <row r="92" spans="1:7" x14ac:dyDescent="0.3">
      <c r="A92">
        <f t="shared" si="0"/>
        <v>10.926961855870168</v>
      </c>
      <c r="B92">
        <f>'comptage pros delfin '!G16</f>
        <v>5.6302503668178492</v>
      </c>
    </row>
    <row r="93" spans="1:7" x14ac:dyDescent="0.3">
      <c r="A93">
        <f t="shared" si="0"/>
        <v>9.3725267978647171</v>
      </c>
      <c r="B93">
        <f>'comptage pros delfin '!G17</f>
        <v>18.08695620718337</v>
      </c>
      <c r="E93" t="s">
        <v>174</v>
      </c>
      <c r="F93">
        <v>7.8413999309999998</v>
      </c>
    </row>
    <row r="94" spans="1:7" x14ac:dyDescent="0.3">
      <c r="A94">
        <f t="shared" si="0"/>
        <v>13.736501483404796</v>
      </c>
      <c r="B94">
        <f>'comptage pros delfin '!G18</f>
        <v>7.3617502935073214</v>
      </c>
      <c r="E94" t="s">
        <v>175</v>
      </c>
      <c r="F94">
        <v>126</v>
      </c>
    </row>
    <row r="95" spans="1:7" x14ac:dyDescent="0.3">
      <c r="A95">
        <f t="shared" si="0"/>
        <v>3.889779972650957</v>
      </c>
      <c r="B95">
        <f>'comptage pros delfin '!G19</f>
        <v>5.7542208288696166</v>
      </c>
    </row>
    <row r="96" spans="1:7" x14ac:dyDescent="0.3">
      <c r="A96">
        <f t="shared" si="0"/>
        <v>3.8627061610774867</v>
      </c>
      <c r="B96">
        <f>'comptage pros delfin '!G20</f>
        <v>4.6793515916086541</v>
      </c>
      <c r="E96" t="s">
        <v>176</v>
      </c>
    </row>
    <row r="97" spans="1:9" x14ac:dyDescent="0.3">
      <c r="A97">
        <f t="shared" si="0"/>
        <v>4.2863367230398524</v>
      </c>
      <c r="B97">
        <f>'comptage pros delfin '!G21</f>
        <v>3.7866214984029116</v>
      </c>
      <c r="E97" t="s">
        <v>177</v>
      </c>
      <c r="F97">
        <v>2262.8655359999998</v>
      </c>
    </row>
    <row r="98" spans="1:9" x14ac:dyDescent="0.3">
      <c r="A98">
        <f t="shared" si="0"/>
        <v>3.6664587071657175</v>
      </c>
      <c r="B98">
        <f>'comptage pros delfin '!G22</f>
        <v>2.7672987859694187</v>
      </c>
      <c r="E98" t="s">
        <v>178</v>
      </c>
      <c r="F98">
        <v>124</v>
      </c>
    </row>
    <row r="99" spans="1:9" x14ac:dyDescent="0.3">
      <c r="A99">
        <f t="shared" si="0"/>
        <v>4.8224857464200035</v>
      </c>
      <c r="B99">
        <f>'comptage pros delfin '!G23</f>
        <v>5.3364119449604601</v>
      </c>
      <c r="E99" t="s">
        <v>179</v>
      </c>
      <c r="F99">
        <v>18.248915610000001</v>
      </c>
    </row>
    <row r="100" spans="1:9" x14ac:dyDescent="0.3">
      <c r="A100">
        <f t="shared" si="0"/>
        <v>2.559750495999654</v>
      </c>
      <c r="B100">
        <f>'comptage pros delfin '!G24</f>
        <v>2.7798079641942945</v>
      </c>
      <c r="E100" t="s">
        <v>180</v>
      </c>
      <c r="F100">
        <v>4.2718749530000002</v>
      </c>
    </row>
    <row r="101" spans="1:9" x14ac:dyDescent="0.3">
      <c r="A101">
        <f t="shared" si="0"/>
        <v>1.1859644780512517</v>
      </c>
      <c r="B101">
        <f>'comptage pros delfin '!G25</f>
        <v>3.2802765010668278</v>
      </c>
    </row>
    <row r="102" spans="1:9" x14ac:dyDescent="0.3">
      <c r="A102">
        <f t="shared" si="0"/>
        <v>2.5637797086386143</v>
      </c>
      <c r="B102">
        <f>'comptage pros delfin '!G26</f>
        <v>4.9274063022895334</v>
      </c>
      <c r="E102" t="s">
        <v>181</v>
      </c>
      <c r="F102" t="s">
        <v>182</v>
      </c>
    </row>
    <row r="103" spans="1:9" x14ac:dyDescent="0.3">
      <c r="A103">
        <f t="shared" si="0"/>
        <v>4.0637032900588439</v>
      </c>
      <c r="B103">
        <f>'comptage pros delfin '!G27</f>
        <v>13.784292818025706</v>
      </c>
    </row>
    <row r="104" spans="1:9" x14ac:dyDescent="0.3">
      <c r="A104">
        <f t="shared" si="0"/>
        <v>5.5068629891876419</v>
      </c>
      <c r="B104">
        <f>'comptage pros delfin '!G28</f>
        <v>8.6477633669847602</v>
      </c>
      <c r="F104" t="s">
        <v>164</v>
      </c>
      <c r="H104" t="s">
        <v>159</v>
      </c>
    </row>
    <row r="105" spans="1:9" x14ac:dyDescent="0.3">
      <c r="A105">
        <f t="shared" si="0"/>
        <v>2.8908517579601987</v>
      </c>
      <c r="B105">
        <f>'comptage pros delfin '!G29</f>
        <v>5.1514025838290598</v>
      </c>
      <c r="E105" t="s">
        <v>164</v>
      </c>
      <c r="H105">
        <v>-0.68788259210000002</v>
      </c>
      <c r="I105" t="s">
        <v>184</v>
      </c>
    </row>
    <row r="106" spans="1:9" x14ac:dyDescent="0.3">
      <c r="A106">
        <f t="shared" si="0"/>
        <v>2.2478107377076011</v>
      </c>
      <c r="B106">
        <f>'comptage pros delfin '!G30</f>
        <v>13.410921148652394</v>
      </c>
      <c r="E106" t="s">
        <v>159</v>
      </c>
      <c r="F106">
        <v>0.49280000000000002</v>
      </c>
    </row>
    <row r="107" spans="1:9" x14ac:dyDescent="0.3">
      <c r="A107">
        <f t="shared" si="0"/>
        <v>12.304449882327713</v>
      </c>
      <c r="B107">
        <f>'comptage pros delfin '!G31</f>
        <v>10.501552488721472</v>
      </c>
    </row>
    <row r="108" spans="1:9" x14ac:dyDescent="0.3">
      <c r="A108">
        <f t="shared" si="0"/>
        <v>13.372388348676237</v>
      </c>
      <c r="B108">
        <f>'comptage pros delfin '!G32</f>
        <v>10.789641404769352</v>
      </c>
    </row>
    <row r="109" spans="1:9" x14ac:dyDescent="0.3">
      <c r="A109">
        <f t="shared" si="0"/>
        <v>13.516875037039405</v>
      </c>
      <c r="B109">
        <f>'comptage pros delfin '!G33</f>
        <v>4.418021868577104</v>
      </c>
    </row>
    <row r="110" spans="1:9" x14ac:dyDescent="0.3">
      <c r="A110">
        <f t="shared" si="0"/>
        <v>9.6912221561496228</v>
      </c>
      <c r="B110">
        <f>'comptage pros delfin '!G34</f>
        <v>2.3203731020725749</v>
      </c>
    </row>
    <row r="111" spans="1:9" x14ac:dyDescent="0.3">
      <c r="A111">
        <f t="shared" si="0"/>
        <v>3.3552742545813667</v>
      </c>
      <c r="B111">
        <f>'comptage pros delfin '!G35</f>
        <v>2.8254287114810368</v>
      </c>
    </row>
    <row r="112" spans="1:9" x14ac:dyDescent="0.3">
      <c r="A112">
        <f t="shared" si="0"/>
        <v>4.2315565792967105</v>
      </c>
      <c r="B112">
        <f>'comptage pros delfin '!G36</f>
        <v>11.584296478289886</v>
      </c>
    </row>
    <row r="113" spans="1:2" x14ac:dyDescent="0.3">
      <c r="A113">
        <f t="shared" si="0"/>
        <v>7.1022491111938777</v>
      </c>
      <c r="B113">
        <f>'comptage pros delfin '!G37</f>
        <v>6.1475254659146685</v>
      </c>
    </row>
    <row r="114" spans="1:2" x14ac:dyDescent="0.3">
      <c r="A114">
        <f t="shared" si="0"/>
        <v>6.1431830582205498</v>
      </c>
      <c r="B114">
        <f>'comptage pros delfin '!G38</f>
        <v>9.0429930453166421</v>
      </c>
    </row>
    <row r="115" spans="1:2" x14ac:dyDescent="0.3">
      <c r="A115">
        <f t="shared" ref="A115:A146" si="1">A34</f>
        <v>4.1598680268002273</v>
      </c>
      <c r="B115">
        <f>'comptage pros delfin '!G39</f>
        <v>7.3985663489712001</v>
      </c>
    </row>
    <row r="116" spans="1:2" x14ac:dyDescent="0.3">
      <c r="A116">
        <f t="shared" si="1"/>
        <v>3.1868871576159816</v>
      </c>
      <c r="B116">
        <f>'comptage pros delfin '!G40</f>
        <v>1.7340418512734845</v>
      </c>
    </row>
    <row r="117" spans="1:2" x14ac:dyDescent="0.3">
      <c r="A117">
        <f t="shared" si="1"/>
        <v>10.756239413354702</v>
      </c>
      <c r="B117">
        <f>'comptage pros delfin '!G41</f>
        <v>13.260326029978557</v>
      </c>
    </row>
    <row r="118" spans="1:2" x14ac:dyDescent="0.3">
      <c r="A118">
        <f t="shared" si="1"/>
        <v>12.030205996456178</v>
      </c>
      <c r="B118">
        <f>'comptage pros delfin '!G42</f>
        <v>3.2690845615193225</v>
      </c>
    </row>
    <row r="119" spans="1:2" x14ac:dyDescent="0.3">
      <c r="A119">
        <f t="shared" si="1"/>
        <v>9.4473526306389584</v>
      </c>
      <c r="B119">
        <f>'comptage pros delfin '!G43</f>
        <v>0.61923195113021445</v>
      </c>
    </row>
    <row r="120" spans="1:2" x14ac:dyDescent="0.3">
      <c r="A120">
        <f t="shared" si="1"/>
        <v>14.190915926415277</v>
      </c>
      <c r="B120">
        <f>'comptage pros delfin '!G48</f>
        <v>9.1643845439905345</v>
      </c>
    </row>
    <row r="121" spans="1:2" x14ac:dyDescent="0.3">
      <c r="A121">
        <f t="shared" si="1"/>
        <v>4.4874034258696822</v>
      </c>
      <c r="B121">
        <f>'comptage pros delfin '!G49</f>
        <v>6.8687003285642803</v>
      </c>
    </row>
    <row r="122" spans="1:2" x14ac:dyDescent="0.3">
      <c r="A122">
        <f t="shared" si="1"/>
        <v>4.5590795879378492</v>
      </c>
      <c r="B122">
        <f>'comptage pros delfin '!G50</f>
        <v>5.708954366472339</v>
      </c>
    </row>
    <row r="123" spans="1:2" x14ac:dyDescent="0.3">
      <c r="A123">
        <f t="shared" si="1"/>
        <v>3.2658690071916072</v>
      </c>
      <c r="B123">
        <f>'comptage pros delfin '!G51</f>
        <v>10.175939161451733</v>
      </c>
    </row>
    <row r="124" spans="1:2" x14ac:dyDescent="0.3">
      <c r="A124">
        <f t="shared" si="1"/>
        <v>4.3726950431253924</v>
      </c>
      <c r="B124">
        <f>'comptage pros delfin '!G52</f>
        <v>6.6130810545781156</v>
      </c>
    </row>
    <row r="125" spans="1:2" x14ac:dyDescent="0.3">
      <c r="A125">
        <f t="shared" si="1"/>
        <v>4.2846692854803372</v>
      </c>
      <c r="B125">
        <f>'comptage pros delfin '!G53</f>
        <v>12.195839767976073</v>
      </c>
    </row>
    <row r="126" spans="1:2" x14ac:dyDescent="0.3">
      <c r="A126">
        <f t="shared" si="1"/>
        <v>5.8875363541570955</v>
      </c>
      <c r="B126">
        <f>'comptage pros delfin '!G54</f>
        <v>13.885984655322842</v>
      </c>
    </row>
    <row r="127" spans="1:2" x14ac:dyDescent="0.3">
      <c r="A127">
        <f t="shared" si="1"/>
        <v>10.121955549354343</v>
      </c>
      <c r="B127">
        <f>'comptage pros delfin '!G55</f>
        <v>9.2723177734568765</v>
      </c>
    </row>
    <row r="128" spans="1:2" x14ac:dyDescent="0.3">
      <c r="A128">
        <f t="shared" si="1"/>
        <v>9.9788846800170834</v>
      </c>
      <c r="B128">
        <f>'comptage pros delfin '!G56</f>
        <v>10.316627618231133</v>
      </c>
    </row>
    <row r="129" spans="1:2" x14ac:dyDescent="0.3">
      <c r="A129">
        <f t="shared" si="1"/>
        <v>12.467925223369114</v>
      </c>
      <c r="B129">
        <f>'comptage pros delfin '!G57</f>
        <v>7.7822451190506907</v>
      </c>
    </row>
    <row r="130" spans="1:2" x14ac:dyDescent="0.3">
      <c r="A130">
        <f t="shared" si="1"/>
        <v>11.908313679272288</v>
      </c>
      <c r="B130">
        <f>'comptage pros delfin '!G58</f>
        <v>11.703158500772425</v>
      </c>
    </row>
    <row r="131" spans="1:2" x14ac:dyDescent="0.3">
      <c r="A131">
        <f t="shared" si="1"/>
        <v>11.065872500208762</v>
      </c>
      <c r="B131">
        <f>'comptage pros delfin '!G59</f>
        <v>6.1597526243346064</v>
      </c>
    </row>
    <row r="132" spans="1:2" x14ac:dyDescent="0.3">
      <c r="A132">
        <f t="shared" si="1"/>
        <v>12.803181106829317</v>
      </c>
      <c r="B132">
        <f>'comptage pros delfin '!G60</f>
        <v>4.6753326294620061</v>
      </c>
    </row>
    <row r="133" spans="1:2" x14ac:dyDescent="0.3">
      <c r="A133">
        <f t="shared" si="1"/>
        <v>11.008262420717754</v>
      </c>
      <c r="B133">
        <f>'comptage pros delfin '!G61</f>
        <v>8.5343435395141327</v>
      </c>
    </row>
    <row r="134" spans="1:2" x14ac:dyDescent="0.3">
      <c r="A134">
        <f t="shared" si="1"/>
        <v>8.1545651869083784</v>
      </c>
      <c r="B134">
        <f>'comptage pros delfin '!G62</f>
        <v>5.5486271697629119</v>
      </c>
    </row>
    <row r="135" spans="1:2" x14ac:dyDescent="0.3">
      <c r="A135">
        <f t="shared" si="1"/>
        <v>11.495599689717341</v>
      </c>
    </row>
    <row r="136" spans="1:2" x14ac:dyDescent="0.3">
      <c r="A136">
        <f t="shared" si="1"/>
        <v>13.984011147787324</v>
      </c>
    </row>
    <row r="137" spans="1:2" x14ac:dyDescent="0.3">
      <c r="A137">
        <f t="shared" si="1"/>
        <v>12.197682055219548</v>
      </c>
    </row>
    <row r="138" spans="1:2" x14ac:dyDescent="0.3">
      <c r="A138">
        <f t="shared" si="1"/>
        <v>15.31907225191685</v>
      </c>
    </row>
    <row r="139" spans="1:2" x14ac:dyDescent="0.3">
      <c r="A139">
        <f t="shared" si="1"/>
        <v>25.628470741370791</v>
      </c>
    </row>
    <row r="140" spans="1:2" x14ac:dyDescent="0.3">
      <c r="A140">
        <f t="shared" si="1"/>
        <v>11.547531458218231</v>
      </c>
    </row>
    <row r="141" spans="1:2" x14ac:dyDescent="0.3">
      <c r="A141">
        <f t="shared" si="1"/>
        <v>12.975861329565143</v>
      </c>
    </row>
    <row r="142" spans="1:2" x14ac:dyDescent="0.3">
      <c r="A142">
        <f t="shared" si="1"/>
        <v>12.584550878143668</v>
      </c>
    </row>
    <row r="143" spans="1:2" x14ac:dyDescent="0.3">
      <c r="A143">
        <f t="shared" si="1"/>
        <v>13.412028859735461</v>
      </c>
    </row>
    <row r="144" spans="1:2" x14ac:dyDescent="0.3">
      <c r="A144">
        <f t="shared" si="1"/>
        <v>9.8228716857590008</v>
      </c>
    </row>
    <row r="145" spans="1:2" x14ac:dyDescent="0.3">
      <c r="A145">
        <f t="shared" si="1"/>
        <v>9.6923608325398707</v>
      </c>
    </row>
    <row r="146" spans="1:2" x14ac:dyDescent="0.3">
      <c r="A146">
        <f t="shared" si="1"/>
        <v>3.7539570226353285</v>
      </c>
    </row>
    <row r="147" spans="1:2" x14ac:dyDescent="0.3">
      <c r="A147">
        <f t="shared" ref="A147:A156" si="2">A66</f>
        <v>4.4709862056662599</v>
      </c>
    </row>
    <row r="148" spans="1:2" x14ac:dyDescent="0.3">
      <c r="A148">
        <f t="shared" si="2"/>
        <v>6.8357818378869482</v>
      </c>
    </row>
    <row r="149" spans="1:2" x14ac:dyDescent="0.3">
      <c r="A149">
        <f t="shared" si="2"/>
        <v>18.101505094894879</v>
      </c>
    </row>
    <row r="150" spans="1:2" x14ac:dyDescent="0.3">
      <c r="A150">
        <f t="shared" si="2"/>
        <v>13.711088915143339</v>
      </c>
    </row>
    <row r="151" spans="1:2" x14ac:dyDescent="0.3">
      <c r="A151">
        <f t="shared" si="2"/>
        <v>11.740745012427924</v>
      </c>
    </row>
    <row r="152" spans="1:2" x14ac:dyDescent="0.3">
      <c r="A152">
        <f t="shared" si="2"/>
        <v>6.0518726581900504</v>
      </c>
    </row>
    <row r="153" spans="1:2" x14ac:dyDescent="0.3">
      <c r="A153">
        <f t="shared" si="2"/>
        <v>3.3558070801321147</v>
      </c>
    </row>
    <row r="154" spans="1:2" x14ac:dyDescent="0.3">
      <c r="A154">
        <f t="shared" si="2"/>
        <v>4.8926151997592093</v>
      </c>
    </row>
    <row r="155" spans="1:2" x14ac:dyDescent="0.3">
      <c r="A155">
        <f t="shared" si="2"/>
        <v>2.3920479237233327</v>
      </c>
    </row>
    <row r="156" spans="1:2" x14ac:dyDescent="0.3">
      <c r="A156">
        <f t="shared" si="2"/>
        <v>6.7668254577447273</v>
      </c>
    </row>
    <row r="160" spans="1:2" x14ac:dyDescent="0.3">
      <c r="A160" t="s">
        <v>164</v>
      </c>
      <c r="B160" t="s">
        <v>166</v>
      </c>
    </row>
    <row r="161" spans="1:7" x14ac:dyDescent="0.3">
      <c r="A161">
        <f t="shared" ref="A161:A192" si="3">A83</f>
        <v>4.4071838734090578</v>
      </c>
      <c r="B161">
        <f>'comptage pros cristaux '!G2</f>
        <v>6.0480986592244994</v>
      </c>
      <c r="E161" t="s">
        <v>167</v>
      </c>
    </row>
    <row r="162" spans="1:7" x14ac:dyDescent="0.3">
      <c r="A162">
        <f t="shared" si="3"/>
        <v>10.395790536495962</v>
      </c>
      <c r="B162">
        <f>'comptage pros cristaux '!G3</f>
        <v>8.7452835592604465</v>
      </c>
    </row>
    <row r="163" spans="1:7" x14ac:dyDescent="0.3">
      <c r="A163">
        <f t="shared" si="3"/>
        <v>5.1257881219599275</v>
      </c>
      <c r="B163">
        <f>'comptage pros cristaux '!G4</f>
        <v>3.7703707239008106</v>
      </c>
      <c r="F163" t="s">
        <v>164</v>
      </c>
      <c r="G163" t="s">
        <v>166</v>
      </c>
    </row>
    <row r="164" spans="1:7" x14ac:dyDescent="0.3">
      <c r="A164">
        <f t="shared" si="3"/>
        <v>4.4770365241676311</v>
      </c>
      <c r="B164">
        <f>'comptage pros cristaux '!G5</f>
        <v>4.0594314685039725</v>
      </c>
      <c r="E164" t="s">
        <v>168</v>
      </c>
      <c r="F164">
        <v>8.0608488210000004</v>
      </c>
      <c r="G164">
        <v>5.4634364360000003</v>
      </c>
    </row>
    <row r="165" spans="1:7" x14ac:dyDescent="0.3">
      <c r="A165">
        <f t="shared" si="3"/>
        <v>3.0517444247967207</v>
      </c>
      <c r="B165">
        <f>'comptage pros cristaux '!G6</f>
        <v>2.8618498642653227</v>
      </c>
      <c r="E165" t="s">
        <v>169</v>
      </c>
      <c r="F165">
        <v>0.53503509920000003</v>
      </c>
      <c r="G165">
        <v>0.57335028850000003</v>
      </c>
    </row>
    <row r="166" spans="1:7" x14ac:dyDescent="0.3">
      <c r="A166">
        <f t="shared" si="3"/>
        <v>6.0863159296369131</v>
      </c>
      <c r="B166">
        <f>'comptage pros cristaux '!G7</f>
        <v>2.3823554181254125</v>
      </c>
      <c r="E166" t="s">
        <v>170</v>
      </c>
      <c r="F166">
        <v>4.6025459519999998</v>
      </c>
      <c r="G166">
        <v>3.0875857959999999</v>
      </c>
    </row>
    <row r="167" spans="1:7" x14ac:dyDescent="0.3">
      <c r="A167">
        <f t="shared" si="3"/>
        <v>7.496686379430674</v>
      </c>
      <c r="B167">
        <f>'comptage pros cristaux '!G8</f>
        <v>3.9031626462650957</v>
      </c>
      <c r="E167" t="s">
        <v>171</v>
      </c>
      <c r="F167">
        <v>21.183429239999999</v>
      </c>
      <c r="G167">
        <v>9.5331860450000008</v>
      </c>
    </row>
    <row r="168" spans="1:7" x14ac:dyDescent="0.3">
      <c r="A168">
        <f t="shared" si="3"/>
        <v>4.4332709128788803</v>
      </c>
      <c r="B168">
        <f>'comptage pros cristaux '!G9</f>
        <v>7.6832755245652944</v>
      </c>
      <c r="E168" t="s">
        <v>172</v>
      </c>
      <c r="F168">
        <v>596.50281280000002</v>
      </c>
      <c r="G168">
        <v>158.4396567</v>
      </c>
    </row>
    <row r="169" spans="1:7" x14ac:dyDescent="0.3">
      <c r="A169">
        <f t="shared" si="3"/>
        <v>6.8583611871124912</v>
      </c>
      <c r="B169">
        <f>'comptage pros cristaux '!G10</f>
        <v>2.4167047222138391</v>
      </c>
      <c r="E169" t="s">
        <v>173</v>
      </c>
      <c r="F169">
        <v>74</v>
      </c>
      <c r="G169">
        <v>29</v>
      </c>
    </row>
    <row r="170" spans="1:7" x14ac:dyDescent="0.3">
      <c r="A170">
        <f t="shared" si="3"/>
        <v>10.926961855870168</v>
      </c>
      <c r="B170">
        <f>'comptage pros cristaux '!G11</f>
        <v>2.8945309343152203</v>
      </c>
    </row>
    <row r="171" spans="1:7" x14ac:dyDescent="0.3">
      <c r="A171">
        <f t="shared" si="3"/>
        <v>9.3725267978647171</v>
      </c>
      <c r="B171">
        <f>'comptage pros cristaux '!G12</f>
        <v>3.2690359367844728</v>
      </c>
      <c r="E171" t="s">
        <v>174</v>
      </c>
      <c r="F171">
        <v>7.3295385380000004</v>
      </c>
    </row>
    <row r="172" spans="1:7" x14ac:dyDescent="0.3">
      <c r="A172">
        <f t="shared" si="3"/>
        <v>13.736501483404796</v>
      </c>
      <c r="B172">
        <f>'comptage pros cristaux '!G13</f>
        <v>4.7492987660371941</v>
      </c>
      <c r="E172" t="s">
        <v>175</v>
      </c>
      <c r="F172">
        <v>103</v>
      </c>
    </row>
    <row r="173" spans="1:7" x14ac:dyDescent="0.3">
      <c r="A173">
        <f t="shared" si="3"/>
        <v>3.889779972650957</v>
      </c>
      <c r="B173">
        <f>'comptage pros cristaux '!G14</f>
        <v>1.8326775758428415</v>
      </c>
    </row>
    <row r="174" spans="1:7" x14ac:dyDescent="0.3">
      <c r="A174">
        <f t="shared" si="3"/>
        <v>3.8627061610774867</v>
      </c>
      <c r="B174">
        <f>'comptage pros cristaux '!G15</f>
        <v>4.9466277416529678</v>
      </c>
      <c r="E174" t="s">
        <v>176</v>
      </c>
    </row>
    <row r="175" spans="1:7" x14ac:dyDescent="0.3">
      <c r="A175">
        <f t="shared" si="3"/>
        <v>4.2863367230398524</v>
      </c>
      <c r="B175">
        <f>'comptage pros cristaux '!G16</f>
        <v>5.9783444039318612</v>
      </c>
      <c r="E175" t="s">
        <v>177</v>
      </c>
      <c r="F175">
        <v>1813.319544</v>
      </c>
    </row>
    <row r="176" spans="1:7" x14ac:dyDescent="0.3">
      <c r="A176">
        <f t="shared" si="3"/>
        <v>3.6664587071657175</v>
      </c>
      <c r="B176">
        <f>'comptage pros cristaux '!G17</f>
        <v>6.4128929463716</v>
      </c>
      <c r="E176" t="s">
        <v>178</v>
      </c>
      <c r="F176">
        <v>101</v>
      </c>
    </row>
    <row r="177" spans="1:9" x14ac:dyDescent="0.3">
      <c r="A177">
        <f t="shared" si="3"/>
        <v>4.8224857464200035</v>
      </c>
      <c r="B177">
        <f>'comptage pros cristaux '!G18</f>
        <v>6.0239932914620162</v>
      </c>
      <c r="E177" t="s">
        <v>179</v>
      </c>
      <c r="F177">
        <v>17.95365885</v>
      </c>
    </row>
    <row r="178" spans="1:9" x14ac:dyDescent="0.3">
      <c r="A178">
        <f t="shared" si="3"/>
        <v>2.559750495999654</v>
      </c>
      <c r="B178">
        <f>'comptage pros cristaux '!G24</f>
        <v>13.043791170077307</v>
      </c>
      <c r="E178" t="s">
        <v>180</v>
      </c>
      <c r="F178">
        <v>4.2371758110000002</v>
      </c>
    </row>
    <row r="179" spans="1:9" x14ac:dyDescent="0.3">
      <c r="A179">
        <f t="shared" si="3"/>
        <v>1.1859644780512517</v>
      </c>
      <c r="B179">
        <f>'comptage pros cristaux '!G25</f>
        <v>5.3385399520314385</v>
      </c>
    </row>
    <row r="180" spans="1:9" x14ac:dyDescent="0.3">
      <c r="A180">
        <f t="shared" si="3"/>
        <v>2.5637797086386143</v>
      </c>
      <c r="B180">
        <f>'comptage pros cristaux '!G26</f>
        <v>3.3766326440913259</v>
      </c>
      <c r="E180" t="s">
        <v>181</v>
      </c>
      <c r="F180" t="s">
        <v>182</v>
      </c>
    </row>
    <row r="181" spans="1:9" x14ac:dyDescent="0.3">
      <c r="A181">
        <f t="shared" si="3"/>
        <v>4.0637032900588439</v>
      </c>
      <c r="B181">
        <f>'comptage pros cristaux '!G27</f>
        <v>3.2239920720745352</v>
      </c>
    </row>
    <row r="182" spans="1:9" x14ac:dyDescent="0.3">
      <c r="A182">
        <f t="shared" si="3"/>
        <v>5.5068629891876419</v>
      </c>
      <c r="B182">
        <f>'comptage pros cristaux '!G28</f>
        <v>6.7949600422374719</v>
      </c>
      <c r="F182" t="s">
        <v>164</v>
      </c>
      <c r="H182" t="s">
        <v>166</v>
      </c>
    </row>
    <row r="183" spans="1:9" x14ac:dyDescent="0.3">
      <c r="A183">
        <f t="shared" si="3"/>
        <v>2.8908517579601987</v>
      </c>
      <c r="B183">
        <f>'comptage pros cristaux '!G29</f>
        <v>11.078351906238893</v>
      </c>
      <c r="E183" t="s">
        <v>164</v>
      </c>
      <c r="H183">
        <v>-2.7980834909999999</v>
      </c>
      <c r="I183" t="s">
        <v>185</v>
      </c>
    </row>
    <row r="184" spans="1:9" x14ac:dyDescent="0.3">
      <c r="A184">
        <f t="shared" si="3"/>
        <v>2.2478107377076011</v>
      </c>
      <c r="B184">
        <f>'comptage pros cristaux '!G30</f>
        <v>13.179419677203065</v>
      </c>
      <c r="E184" t="s">
        <v>166</v>
      </c>
      <c r="F184">
        <v>6.1590000000000004E-3</v>
      </c>
    </row>
    <row r="185" spans="1:9" x14ac:dyDescent="0.3">
      <c r="A185">
        <f t="shared" si="3"/>
        <v>12.304449882327713</v>
      </c>
      <c r="B185">
        <f>'comptage pros cristaux '!G31</f>
        <v>2.876671428804439</v>
      </c>
    </row>
    <row r="186" spans="1:9" x14ac:dyDescent="0.3">
      <c r="A186">
        <f t="shared" si="3"/>
        <v>13.372388348676237</v>
      </c>
      <c r="B186">
        <f>'comptage pros cristaux '!G32</f>
        <v>4.2974667170411625</v>
      </c>
    </row>
    <row r="187" spans="1:9" x14ac:dyDescent="0.3">
      <c r="A187">
        <f t="shared" si="3"/>
        <v>13.516875037039405</v>
      </c>
      <c r="B187">
        <f>'comptage pros cristaux '!G33</f>
        <v>9.6848325474293482</v>
      </c>
    </row>
    <row r="188" spans="1:9" x14ac:dyDescent="0.3">
      <c r="A188">
        <f t="shared" si="3"/>
        <v>9.6912221561496228</v>
      </c>
      <c r="B188">
        <f>'comptage pros cristaux '!G34</f>
        <v>3.8812531701521427</v>
      </c>
    </row>
    <row r="189" spans="1:9" x14ac:dyDescent="0.3">
      <c r="A189">
        <f t="shared" si="3"/>
        <v>3.3552742545813667</v>
      </c>
      <c r="B189">
        <f>'comptage pros cristaux '!G35</f>
        <v>3.6858111383001115</v>
      </c>
    </row>
    <row r="190" spans="1:9" x14ac:dyDescent="0.3">
      <c r="A190">
        <f t="shared" si="3"/>
        <v>4.2315565792967105</v>
      </c>
    </row>
    <row r="191" spans="1:9" x14ac:dyDescent="0.3">
      <c r="A191">
        <f t="shared" si="3"/>
        <v>7.1022491111938777</v>
      </c>
    </row>
    <row r="192" spans="1:9" x14ac:dyDescent="0.3">
      <c r="A192">
        <f t="shared" si="3"/>
        <v>6.1431830582205498</v>
      </c>
    </row>
    <row r="193" spans="1:1" x14ac:dyDescent="0.3">
      <c r="A193">
        <f t="shared" ref="A193:A224" si="4">A115</f>
        <v>4.1598680268002273</v>
      </c>
    </row>
    <row r="194" spans="1:1" x14ac:dyDescent="0.3">
      <c r="A194">
        <f t="shared" si="4"/>
        <v>3.1868871576159816</v>
      </c>
    </row>
    <row r="195" spans="1:1" x14ac:dyDescent="0.3">
      <c r="A195">
        <f t="shared" si="4"/>
        <v>10.756239413354702</v>
      </c>
    </row>
    <row r="196" spans="1:1" x14ac:dyDescent="0.3">
      <c r="A196">
        <f t="shared" si="4"/>
        <v>12.030205996456178</v>
      </c>
    </row>
    <row r="197" spans="1:1" x14ac:dyDescent="0.3">
      <c r="A197">
        <f t="shared" si="4"/>
        <v>9.4473526306389584</v>
      </c>
    </row>
    <row r="198" spans="1:1" x14ac:dyDescent="0.3">
      <c r="A198">
        <f t="shared" si="4"/>
        <v>14.190915926415277</v>
      </c>
    </row>
    <row r="199" spans="1:1" x14ac:dyDescent="0.3">
      <c r="A199">
        <f t="shared" si="4"/>
        <v>4.4874034258696822</v>
      </c>
    </row>
    <row r="200" spans="1:1" x14ac:dyDescent="0.3">
      <c r="A200">
        <f t="shared" si="4"/>
        <v>4.5590795879378492</v>
      </c>
    </row>
    <row r="201" spans="1:1" x14ac:dyDescent="0.3">
      <c r="A201">
        <f t="shared" si="4"/>
        <v>3.2658690071916072</v>
      </c>
    </row>
    <row r="202" spans="1:1" x14ac:dyDescent="0.3">
      <c r="A202">
        <f t="shared" si="4"/>
        <v>4.3726950431253924</v>
      </c>
    </row>
    <row r="203" spans="1:1" x14ac:dyDescent="0.3">
      <c r="A203">
        <f t="shared" si="4"/>
        <v>4.2846692854803372</v>
      </c>
    </row>
    <row r="204" spans="1:1" x14ac:dyDescent="0.3">
      <c r="A204">
        <f t="shared" si="4"/>
        <v>5.8875363541570955</v>
      </c>
    </row>
    <row r="205" spans="1:1" x14ac:dyDescent="0.3">
      <c r="A205">
        <f t="shared" si="4"/>
        <v>10.121955549354343</v>
      </c>
    </row>
    <row r="206" spans="1:1" x14ac:dyDescent="0.3">
      <c r="A206">
        <f t="shared" si="4"/>
        <v>9.9788846800170834</v>
      </c>
    </row>
    <row r="207" spans="1:1" x14ac:dyDescent="0.3">
      <c r="A207">
        <f t="shared" si="4"/>
        <v>12.467925223369114</v>
      </c>
    </row>
    <row r="208" spans="1:1" x14ac:dyDescent="0.3">
      <c r="A208">
        <f t="shared" si="4"/>
        <v>11.908313679272288</v>
      </c>
    </row>
    <row r="209" spans="1:1" x14ac:dyDescent="0.3">
      <c r="A209">
        <f t="shared" si="4"/>
        <v>11.065872500208762</v>
      </c>
    </row>
    <row r="210" spans="1:1" x14ac:dyDescent="0.3">
      <c r="A210">
        <f t="shared" si="4"/>
        <v>12.803181106829317</v>
      </c>
    </row>
    <row r="211" spans="1:1" x14ac:dyDescent="0.3">
      <c r="A211">
        <f t="shared" si="4"/>
        <v>11.008262420717754</v>
      </c>
    </row>
    <row r="212" spans="1:1" x14ac:dyDescent="0.3">
      <c r="A212">
        <f t="shared" si="4"/>
        <v>8.1545651869083784</v>
      </c>
    </row>
    <row r="213" spans="1:1" x14ac:dyDescent="0.3">
      <c r="A213">
        <f t="shared" si="4"/>
        <v>11.495599689717341</v>
      </c>
    </row>
    <row r="214" spans="1:1" x14ac:dyDescent="0.3">
      <c r="A214">
        <f t="shared" si="4"/>
        <v>13.984011147787324</v>
      </c>
    </row>
    <row r="215" spans="1:1" x14ac:dyDescent="0.3">
      <c r="A215">
        <f t="shared" si="4"/>
        <v>12.197682055219548</v>
      </c>
    </row>
    <row r="216" spans="1:1" x14ac:dyDescent="0.3">
      <c r="A216">
        <f t="shared" si="4"/>
        <v>15.31907225191685</v>
      </c>
    </row>
    <row r="217" spans="1:1" x14ac:dyDescent="0.3">
      <c r="A217">
        <f t="shared" si="4"/>
        <v>25.628470741370791</v>
      </c>
    </row>
    <row r="218" spans="1:1" x14ac:dyDescent="0.3">
      <c r="A218">
        <f t="shared" si="4"/>
        <v>11.547531458218231</v>
      </c>
    </row>
    <row r="219" spans="1:1" x14ac:dyDescent="0.3">
      <c r="A219">
        <f t="shared" si="4"/>
        <v>12.975861329565143</v>
      </c>
    </row>
    <row r="220" spans="1:1" x14ac:dyDescent="0.3">
      <c r="A220">
        <f t="shared" si="4"/>
        <v>12.584550878143668</v>
      </c>
    </row>
    <row r="221" spans="1:1" x14ac:dyDescent="0.3">
      <c r="A221">
        <f t="shared" si="4"/>
        <v>13.412028859735461</v>
      </c>
    </row>
    <row r="222" spans="1:1" x14ac:dyDescent="0.3">
      <c r="A222">
        <f t="shared" si="4"/>
        <v>9.8228716857590008</v>
      </c>
    </row>
    <row r="223" spans="1:1" x14ac:dyDescent="0.3">
      <c r="A223">
        <f t="shared" si="4"/>
        <v>9.6923608325398707</v>
      </c>
    </row>
    <row r="224" spans="1:1" x14ac:dyDescent="0.3">
      <c r="A224">
        <f t="shared" si="4"/>
        <v>3.7539570226353285</v>
      </c>
    </row>
    <row r="225" spans="1:1" x14ac:dyDescent="0.3">
      <c r="A225">
        <f t="shared" ref="A225:A234" si="5">A147</f>
        <v>4.4709862056662599</v>
      </c>
    </row>
    <row r="226" spans="1:1" x14ac:dyDescent="0.3">
      <c r="A226">
        <f t="shared" si="5"/>
        <v>6.8357818378869482</v>
      </c>
    </row>
    <row r="227" spans="1:1" x14ac:dyDescent="0.3">
      <c r="A227">
        <f t="shared" si="5"/>
        <v>18.101505094894879</v>
      </c>
    </row>
    <row r="228" spans="1:1" x14ac:dyDescent="0.3">
      <c r="A228">
        <f t="shared" si="5"/>
        <v>13.711088915143339</v>
      </c>
    </row>
    <row r="229" spans="1:1" x14ac:dyDescent="0.3">
      <c r="A229">
        <f t="shared" si="5"/>
        <v>11.740745012427924</v>
      </c>
    </row>
    <row r="230" spans="1:1" x14ac:dyDescent="0.3">
      <c r="A230">
        <f t="shared" si="5"/>
        <v>6.0518726581900504</v>
      </c>
    </row>
    <row r="231" spans="1:1" x14ac:dyDescent="0.3">
      <c r="A231">
        <f t="shared" si="5"/>
        <v>3.3558070801321147</v>
      </c>
    </row>
    <row r="232" spans="1:1" x14ac:dyDescent="0.3">
      <c r="A232">
        <f t="shared" si="5"/>
        <v>4.8926151997592093</v>
      </c>
    </row>
    <row r="233" spans="1:1" x14ac:dyDescent="0.3">
      <c r="A233">
        <f t="shared" si="5"/>
        <v>2.3920479237233327</v>
      </c>
    </row>
    <row r="234" spans="1:1" x14ac:dyDescent="0.3">
      <c r="A234">
        <f t="shared" si="5"/>
        <v>6.7668254577447273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0"/>
  <sheetViews>
    <sheetView workbookViewId="0">
      <selection activeCell="E156" sqref="E156:S203"/>
    </sheetView>
  </sheetViews>
  <sheetFormatPr baseColWidth="10" defaultColWidth="8.88671875" defaultRowHeight="14.4" x14ac:dyDescent="0.3"/>
  <sheetData>
    <row r="1" spans="1:6" x14ac:dyDescent="0.3">
      <c r="A1" t="s">
        <v>165</v>
      </c>
      <c r="B1" t="s">
        <v>158</v>
      </c>
    </row>
    <row r="2" spans="1:6" x14ac:dyDescent="0.3">
      <c r="A2">
        <f>'comptage pros eau '!G2</f>
        <v>0</v>
      </c>
      <c r="B2" t="e">
        <f>'comptage pros 4d22'!#REF!</f>
        <v>#REF!</v>
      </c>
    </row>
    <row r="3" spans="1:6" x14ac:dyDescent="0.3">
      <c r="A3">
        <f>'comptage pros eau '!G3</f>
        <v>0</v>
      </c>
      <c r="B3">
        <f>'comptage pros 4d22'!E2</f>
        <v>0</v>
      </c>
      <c r="D3" t="s">
        <v>167</v>
      </c>
    </row>
    <row r="4" spans="1:6" x14ac:dyDescent="0.3">
      <c r="A4">
        <f>'comptage pros eau '!G4</f>
        <v>0</v>
      </c>
      <c r="B4" t="e">
        <f>'comptage pros 4d22'!#REF!</f>
        <v>#REF!</v>
      </c>
    </row>
    <row r="5" spans="1:6" x14ac:dyDescent="0.3">
      <c r="A5">
        <f>'comptage pros eau '!G5</f>
        <v>0</v>
      </c>
      <c r="B5">
        <f>'comptage pros 4d22'!E3</f>
        <v>0.54870265567147014</v>
      </c>
      <c r="E5" t="s">
        <v>165</v>
      </c>
      <c r="F5" t="s">
        <v>158</v>
      </c>
    </row>
    <row r="6" spans="1:6" x14ac:dyDescent="0.3">
      <c r="A6">
        <f>'comptage pros eau '!G6</f>
        <v>0</v>
      </c>
      <c r="B6">
        <f>'comptage pros 4d22'!E4</f>
        <v>1.4899689516544932</v>
      </c>
      <c r="D6" t="s">
        <v>168</v>
      </c>
      <c r="E6">
        <v>0.60251855970000001</v>
      </c>
      <c r="F6">
        <v>0.93736627419999996</v>
      </c>
    </row>
    <row r="7" spans="1:6" x14ac:dyDescent="0.3">
      <c r="A7">
        <f>'comptage pros eau '!G7</f>
        <v>2.0287719765456376</v>
      </c>
      <c r="B7">
        <f>'comptage pros 4d22'!E5</f>
        <v>1.2003541044608159</v>
      </c>
      <c r="D7" t="s">
        <v>169</v>
      </c>
      <c r="E7">
        <v>0.1312302239</v>
      </c>
      <c r="F7">
        <v>0.32023415309999997</v>
      </c>
    </row>
    <row r="8" spans="1:6" x14ac:dyDescent="0.3">
      <c r="A8">
        <f>'comptage pros eau '!G8</f>
        <v>3.4075847179230334</v>
      </c>
      <c r="B8">
        <f>'comptage pros 4d22'!E6</f>
        <v>0</v>
      </c>
      <c r="D8" t="s">
        <v>170</v>
      </c>
      <c r="E8">
        <v>1.128885071</v>
      </c>
      <c r="F8">
        <v>1.6639854700000001</v>
      </c>
    </row>
    <row r="9" spans="1:6" x14ac:dyDescent="0.3">
      <c r="A9">
        <f>'comptage pros eau '!G9</f>
        <v>1.2666488322511085</v>
      </c>
      <c r="B9">
        <f>'comptage pros 4d22'!E7</f>
        <v>0</v>
      </c>
      <c r="D9" t="s">
        <v>171</v>
      </c>
      <c r="E9">
        <v>1.2743815039999999</v>
      </c>
      <c r="F9">
        <v>2.7688476450000001</v>
      </c>
    </row>
    <row r="10" spans="1:6" x14ac:dyDescent="0.3">
      <c r="A10">
        <f>'comptage pros eau '!G10</f>
        <v>1.8704621419397705</v>
      </c>
      <c r="B10">
        <f>'comptage pros 4d22'!E8</f>
        <v>1.2248824832434546</v>
      </c>
      <c r="D10" t="s">
        <v>172</v>
      </c>
      <c r="E10">
        <v>44.586373420000001</v>
      </c>
      <c r="F10">
        <v>25.308889400000002</v>
      </c>
    </row>
    <row r="11" spans="1:6" x14ac:dyDescent="0.3">
      <c r="A11">
        <f>'comptage pros eau '!G11</f>
        <v>0</v>
      </c>
      <c r="B11">
        <f>'comptage pros 4d22'!E9</f>
        <v>0</v>
      </c>
      <c r="D11" t="s">
        <v>173</v>
      </c>
      <c r="E11">
        <v>74</v>
      </c>
      <c r="F11">
        <v>27</v>
      </c>
    </row>
    <row r="12" spans="1:6" x14ac:dyDescent="0.3">
      <c r="A12">
        <f>'comptage pros eau '!G12</f>
        <v>0</v>
      </c>
      <c r="B12">
        <f>'comptage pros 4d22'!E10</f>
        <v>0</v>
      </c>
    </row>
    <row r="13" spans="1:6" x14ac:dyDescent="0.3">
      <c r="A13">
        <f>'comptage pros eau '!G13</f>
        <v>0</v>
      </c>
      <c r="B13">
        <f>'comptage pros 4d22'!E11</f>
        <v>0</v>
      </c>
      <c r="D13" t="s">
        <v>174</v>
      </c>
      <c r="E13">
        <v>0.69203230520000003</v>
      </c>
    </row>
    <row r="14" spans="1:6" x14ac:dyDescent="0.3">
      <c r="A14">
        <f>'comptage pros eau '!G14</f>
        <v>0</v>
      </c>
      <c r="B14" t="e">
        <f>'comptage pros 4d22'!#REF!</f>
        <v>#REF!</v>
      </c>
      <c r="D14" t="s">
        <v>175</v>
      </c>
      <c r="E14">
        <v>101</v>
      </c>
    </row>
    <row r="15" spans="1:6" x14ac:dyDescent="0.3">
      <c r="A15">
        <f>'comptage pros eau '!G15</f>
        <v>1.2875687203591621</v>
      </c>
      <c r="B15">
        <f>'comptage pros 4d22'!E12</f>
        <v>0</v>
      </c>
    </row>
    <row r="16" spans="1:6" x14ac:dyDescent="0.3">
      <c r="A16">
        <f>'comptage pros eau '!G16</f>
        <v>3.5719472691998773</v>
      </c>
      <c r="B16">
        <f>'comptage pros 4d22'!E17</f>
        <v>0.60326165478894744</v>
      </c>
      <c r="D16" t="s">
        <v>176</v>
      </c>
    </row>
    <row r="17" spans="1:8" x14ac:dyDescent="0.3">
      <c r="A17">
        <f>'comptage pros eau '!G17</f>
        <v>0.61107645119428622</v>
      </c>
      <c r="B17" t="e">
        <f>'comptage pros 4d22'!#REF!</f>
        <v>#REF!</v>
      </c>
      <c r="D17" t="s">
        <v>177</v>
      </c>
      <c r="E17">
        <v>165.0198886</v>
      </c>
    </row>
    <row r="18" spans="1:8" x14ac:dyDescent="0.3">
      <c r="A18">
        <f>'comptage pros eau '!G18</f>
        <v>0</v>
      </c>
      <c r="B18" t="e">
        <f>'comptage pros 4d22'!#REF!</f>
        <v>#REF!</v>
      </c>
      <c r="D18" t="s">
        <v>178</v>
      </c>
      <c r="E18">
        <v>99</v>
      </c>
    </row>
    <row r="19" spans="1:8" x14ac:dyDescent="0.3">
      <c r="A19">
        <f>'comptage pros eau '!G19</f>
        <v>0</v>
      </c>
      <c r="B19">
        <f>'comptage pros 4d22'!E18</f>
        <v>1.1761141564627005</v>
      </c>
      <c r="D19" t="s">
        <v>179</v>
      </c>
      <c r="E19">
        <v>1.6668675610000001</v>
      </c>
    </row>
    <row r="20" spans="1:8" x14ac:dyDescent="0.3">
      <c r="A20">
        <f>'comptage pros eau '!G20</f>
        <v>0.59298223902562586</v>
      </c>
      <c r="B20">
        <f>'comptage pros 4d22'!E19</f>
        <v>0</v>
      </c>
      <c r="D20" t="s">
        <v>180</v>
      </c>
      <c r="E20">
        <v>1.2910722530000001</v>
      </c>
    </row>
    <row r="21" spans="1:8" x14ac:dyDescent="0.3">
      <c r="A21">
        <f>'comptage pros eau '!G21</f>
        <v>0</v>
      </c>
      <c r="B21">
        <f>'comptage pros 4d22'!E20</f>
        <v>0</v>
      </c>
    </row>
    <row r="22" spans="1:8" x14ac:dyDescent="0.3">
      <c r="A22">
        <f>'comptage pros eau '!G22</f>
        <v>0.67728388167647402</v>
      </c>
      <c r="B22">
        <f>'comptage pros 4d22'!E21</f>
        <v>0</v>
      </c>
      <c r="D22" t="s">
        <v>181</v>
      </c>
      <c r="E22" t="s">
        <v>182</v>
      </c>
    </row>
    <row r="23" spans="1:8" x14ac:dyDescent="0.3">
      <c r="A23">
        <f>'comptage pros eau '!G23</f>
        <v>3.0593683273264674</v>
      </c>
      <c r="B23" t="e">
        <f>'comptage pros 4d22'!#REF!</f>
        <v>#REF!</v>
      </c>
    </row>
    <row r="24" spans="1:8" x14ac:dyDescent="0.3">
      <c r="A24">
        <f>'comptage pros eau '!G24</f>
        <v>1.1563407031840796</v>
      </c>
      <c r="B24">
        <f>'comptage pros 4d22'!E22</f>
        <v>0.62563609594942859</v>
      </c>
      <c r="E24" t="s">
        <v>165</v>
      </c>
      <c r="G24" t="s">
        <v>158</v>
      </c>
    </row>
    <row r="25" spans="1:8" x14ac:dyDescent="0.3">
      <c r="A25">
        <f>'comptage pros eau '!G25</f>
        <v>0</v>
      </c>
      <c r="B25">
        <f>'comptage pros 4d22'!E23</f>
        <v>0</v>
      </c>
      <c r="D25" t="s">
        <v>165</v>
      </c>
      <c r="G25">
        <v>1.1535431549999999</v>
      </c>
      <c r="H25" t="s">
        <v>184</v>
      </c>
    </row>
    <row r="26" spans="1:8" x14ac:dyDescent="0.3">
      <c r="A26">
        <f>'comptage pros eau '!G26</f>
        <v>0</v>
      </c>
      <c r="B26">
        <f>'comptage pros 4d22'!E24</f>
        <v>1.3639341972674397</v>
      </c>
      <c r="D26" t="s">
        <v>158</v>
      </c>
      <c r="E26">
        <v>0.2515</v>
      </c>
    </row>
    <row r="27" spans="1:8" x14ac:dyDescent="0.3">
      <c r="A27">
        <f>'comptage pros eau '!G27</f>
        <v>0</v>
      </c>
      <c r="B27">
        <f>'comptage pros 4d22'!E25</f>
        <v>0</v>
      </c>
    </row>
    <row r="28" spans="1:8" x14ac:dyDescent="0.3">
      <c r="A28">
        <f>'comptage pros eau '!G28</f>
        <v>0</v>
      </c>
      <c r="B28">
        <f>'comptage pros 4d22'!E26</f>
        <v>0.67072715945974815</v>
      </c>
    </row>
    <row r="29" spans="1:8" x14ac:dyDescent="0.3">
      <c r="A29">
        <f>'comptage pros eau '!G29</f>
        <v>0</v>
      </c>
    </row>
    <row r="30" spans="1:8" x14ac:dyDescent="0.3">
      <c r="A30">
        <f>'comptage pros eau '!G30</f>
        <v>2.6842194036650935</v>
      </c>
    </row>
    <row r="31" spans="1:8" x14ac:dyDescent="0.3">
      <c r="A31">
        <f>'comptage pros eau '!G31</f>
        <v>3.6270484965400374</v>
      </c>
    </row>
    <row r="32" spans="1:8" x14ac:dyDescent="0.3">
      <c r="A32">
        <f>'comptage pros eau '!G32</f>
        <v>2.5826360404341373</v>
      </c>
    </row>
    <row r="33" spans="1:1" x14ac:dyDescent="0.3">
      <c r="A33">
        <f>'comptage pros eau '!G33</f>
        <v>0</v>
      </c>
    </row>
    <row r="34" spans="1:1" x14ac:dyDescent="0.3">
      <c r="A34">
        <f>'comptage pros eau '!G34</f>
        <v>0</v>
      </c>
    </row>
    <row r="35" spans="1:1" x14ac:dyDescent="0.3">
      <c r="A35">
        <f>'comptage pros eau '!G35</f>
        <v>0</v>
      </c>
    </row>
    <row r="36" spans="1:1" x14ac:dyDescent="0.3">
      <c r="A36">
        <f>'comptage pros eau '!G41</f>
        <v>0</v>
      </c>
    </row>
    <row r="37" spans="1:1" x14ac:dyDescent="0.3">
      <c r="A37">
        <f>'comptage pros eau '!G42</f>
        <v>0</v>
      </c>
    </row>
    <row r="38" spans="1:1" x14ac:dyDescent="0.3">
      <c r="A38">
        <f>'comptage pros eau '!G43</f>
        <v>0</v>
      </c>
    </row>
    <row r="39" spans="1:1" x14ac:dyDescent="0.3">
      <c r="A39">
        <f>'comptage pros eau '!G44</f>
        <v>0</v>
      </c>
    </row>
    <row r="40" spans="1:1" x14ac:dyDescent="0.3">
      <c r="A40">
        <f>'comptage pros eau '!G45</f>
        <v>0</v>
      </c>
    </row>
    <row r="41" spans="1:1" x14ac:dyDescent="0.3">
      <c r="A41">
        <f>'comptage pros eau '!G46</f>
        <v>0</v>
      </c>
    </row>
    <row r="42" spans="1:1" x14ac:dyDescent="0.3">
      <c r="A42">
        <f>'comptage pros eau '!G47</f>
        <v>0</v>
      </c>
    </row>
    <row r="43" spans="1:1" x14ac:dyDescent="0.3">
      <c r="A43">
        <f>'comptage pros eau '!G48</f>
        <v>0</v>
      </c>
    </row>
    <row r="44" spans="1:1" x14ac:dyDescent="0.3">
      <c r="A44">
        <f>'comptage pros eau '!G49</f>
        <v>0</v>
      </c>
    </row>
    <row r="45" spans="1:1" x14ac:dyDescent="0.3">
      <c r="A45">
        <f>'comptage pros eau '!G50</f>
        <v>0</v>
      </c>
    </row>
    <row r="46" spans="1:1" x14ac:dyDescent="0.3">
      <c r="A46">
        <f>'comptage pros eau '!G51</f>
        <v>0</v>
      </c>
    </row>
    <row r="47" spans="1:1" x14ac:dyDescent="0.3">
      <c r="A47">
        <f>'comptage pros eau '!G52</f>
        <v>0</v>
      </c>
    </row>
    <row r="48" spans="1:1" x14ac:dyDescent="0.3">
      <c r="A48">
        <f>'comptage pros eau '!G53</f>
        <v>0</v>
      </c>
    </row>
    <row r="49" spans="1:1" x14ac:dyDescent="0.3">
      <c r="A49">
        <f>'comptage pros eau '!G54</f>
        <v>0.91602412917479137</v>
      </c>
    </row>
    <row r="50" spans="1:1" x14ac:dyDescent="0.3">
      <c r="A50">
        <f>'comptage pros eau '!G55</f>
        <v>0</v>
      </c>
    </row>
    <row r="51" spans="1:1" x14ac:dyDescent="0.3">
      <c r="A51">
        <f>'comptage pros eau '!G56</f>
        <v>4.2677270356097727</v>
      </c>
    </row>
    <row r="52" spans="1:1" x14ac:dyDescent="0.3">
      <c r="A52">
        <f>'comptage pros eau '!G57</f>
        <v>0</v>
      </c>
    </row>
    <row r="53" spans="1:1" x14ac:dyDescent="0.3">
      <c r="A53">
        <f>'comptage pros eau '!G58</f>
        <v>0</v>
      </c>
    </row>
    <row r="54" spans="1:1" x14ac:dyDescent="0.3">
      <c r="A54">
        <f>'comptage pros eau '!G59</f>
        <v>3.2844570542049549</v>
      </c>
    </row>
    <row r="55" spans="1:1" x14ac:dyDescent="0.3">
      <c r="A55">
        <f>'comptage pros eau '!G65</f>
        <v>1.3318105855035547</v>
      </c>
    </row>
    <row r="56" spans="1:1" x14ac:dyDescent="0.3">
      <c r="A56">
        <f>'comptage pros eau '!G66</f>
        <v>0.64198326606418676</v>
      </c>
    </row>
    <row r="57" spans="1:1" x14ac:dyDescent="0.3">
      <c r="A57">
        <f>'comptage pros eau '!G67</f>
        <v>0.69632146599622047</v>
      </c>
    </row>
    <row r="58" spans="1:1" x14ac:dyDescent="0.3">
      <c r="A58">
        <f>'comptage pros eau '!G68</f>
        <v>0</v>
      </c>
    </row>
    <row r="59" spans="1:1" x14ac:dyDescent="0.3">
      <c r="A59">
        <f>'comptage pros eau '!G69</f>
        <v>3.4642594374654689</v>
      </c>
    </row>
    <row r="60" spans="1:1" x14ac:dyDescent="0.3">
      <c r="A60">
        <f>'comptage pros eau '!G70</f>
        <v>0.7208811849758413</v>
      </c>
    </row>
    <row r="61" spans="1:1" x14ac:dyDescent="0.3">
      <c r="A61">
        <f>'comptage pros eau '!G71</f>
        <v>0.83897005854291118</v>
      </c>
    </row>
    <row r="62" spans="1:1" x14ac:dyDescent="0.3">
      <c r="A62">
        <f>'comptage pros eau '!G72</f>
        <v>0</v>
      </c>
    </row>
    <row r="63" spans="1:1" x14ac:dyDescent="0.3">
      <c r="A63">
        <f>'comptage pros eau '!G73</f>
        <v>0</v>
      </c>
    </row>
    <row r="64" spans="1:1" x14ac:dyDescent="0.3">
      <c r="A64">
        <f>'comptage pros eau '!G74</f>
        <v>0</v>
      </c>
    </row>
    <row r="65" spans="1:6" x14ac:dyDescent="0.3">
      <c r="A65">
        <f>'comptage pros eau '!G75</f>
        <v>0</v>
      </c>
    </row>
    <row r="66" spans="1:6" x14ac:dyDescent="0.3">
      <c r="A66">
        <f>'comptage pros eau '!G76</f>
        <v>0</v>
      </c>
    </row>
    <row r="67" spans="1:6" x14ac:dyDescent="0.3">
      <c r="A67">
        <f>'comptage pros eau '!G77</f>
        <v>0</v>
      </c>
    </row>
    <row r="68" spans="1:6" x14ac:dyDescent="0.3">
      <c r="A68">
        <f>'comptage pros eau '!G83</f>
        <v>0</v>
      </c>
    </row>
    <row r="69" spans="1:6" x14ac:dyDescent="0.3">
      <c r="A69">
        <f>'comptage pros eau '!G84</f>
        <v>0</v>
      </c>
    </row>
    <row r="70" spans="1:6" x14ac:dyDescent="0.3">
      <c r="A70">
        <f>'comptage pros eau '!G85</f>
        <v>0</v>
      </c>
    </row>
    <row r="71" spans="1:6" x14ac:dyDescent="0.3">
      <c r="A71">
        <f>'comptage pros eau '!G86</f>
        <v>0</v>
      </c>
    </row>
    <row r="72" spans="1:6" x14ac:dyDescent="0.3">
      <c r="A72">
        <f>'comptage pros eau '!G87</f>
        <v>0</v>
      </c>
    </row>
    <row r="73" spans="1:6" x14ac:dyDescent="0.3">
      <c r="A73">
        <f>'comptage pros eau '!G88</f>
        <v>0</v>
      </c>
    </row>
    <row r="74" spans="1:6" x14ac:dyDescent="0.3">
      <c r="A74">
        <f>'comptage pros eau '!G89</f>
        <v>0</v>
      </c>
    </row>
    <row r="75" spans="1:6" x14ac:dyDescent="0.3">
      <c r="A75">
        <f>'comptage pros eau '!G90</f>
        <v>0</v>
      </c>
    </row>
    <row r="78" spans="1:6" x14ac:dyDescent="0.3">
      <c r="A78" t="str">
        <f t="shared" ref="A78:A109" si="0">A1</f>
        <v>eau</v>
      </c>
      <c r="B78" t="s">
        <v>159</v>
      </c>
      <c r="D78" t="s">
        <v>167</v>
      </c>
    </row>
    <row r="79" spans="1:6" x14ac:dyDescent="0.3">
      <c r="A79">
        <f t="shared" si="0"/>
        <v>0</v>
      </c>
      <c r="B79">
        <f>'comptage pros delfin '!E2</f>
        <v>5.0268461511393907</v>
      </c>
    </row>
    <row r="80" spans="1:6" x14ac:dyDescent="0.3">
      <c r="A80">
        <f t="shared" si="0"/>
        <v>0</v>
      </c>
      <c r="B80">
        <f>'comptage pros delfin '!E3</f>
        <v>10.684266840689006</v>
      </c>
      <c r="E80" t="s">
        <v>165</v>
      </c>
      <c r="F80" t="s">
        <v>159</v>
      </c>
    </row>
    <row r="81" spans="1:6" x14ac:dyDescent="0.3">
      <c r="A81">
        <f t="shared" si="0"/>
        <v>0</v>
      </c>
      <c r="B81">
        <f>'comptage pros delfin '!E4</f>
        <v>17.220107089932647</v>
      </c>
      <c r="D81" t="s">
        <v>168</v>
      </c>
      <c r="E81">
        <v>0.60251855970000001</v>
      </c>
      <c r="F81">
        <v>9.2857660650000007</v>
      </c>
    </row>
    <row r="82" spans="1:6" x14ac:dyDescent="0.3">
      <c r="A82">
        <f t="shared" si="0"/>
        <v>0</v>
      </c>
      <c r="B82">
        <f>'comptage pros delfin '!E5</f>
        <v>11.25606720535637</v>
      </c>
      <c r="D82" t="s">
        <v>169</v>
      </c>
      <c r="E82">
        <v>0.1312302239</v>
      </c>
      <c r="F82">
        <v>0.69185917699999999</v>
      </c>
    </row>
    <row r="83" spans="1:6" x14ac:dyDescent="0.3">
      <c r="A83">
        <f t="shared" si="0"/>
        <v>0</v>
      </c>
      <c r="B83">
        <f>'comptage pros delfin '!E6</f>
        <v>8.4818944209406428</v>
      </c>
      <c r="D83" t="s">
        <v>170</v>
      </c>
      <c r="E83">
        <v>1.128885071</v>
      </c>
      <c r="F83">
        <v>4.9890674759999998</v>
      </c>
    </row>
    <row r="84" spans="1:6" x14ac:dyDescent="0.3">
      <c r="A84">
        <f t="shared" si="0"/>
        <v>2.0287719765456376</v>
      </c>
      <c r="B84">
        <f>'comptage pros delfin '!E7</f>
        <v>7.0987096223783341</v>
      </c>
      <c r="D84" t="s">
        <v>171</v>
      </c>
      <c r="E84">
        <v>1.2743815039999999</v>
      </c>
      <c r="F84">
        <v>24.890794280000001</v>
      </c>
    </row>
    <row r="85" spans="1:6" x14ac:dyDescent="0.3">
      <c r="A85">
        <f t="shared" si="0"/>
        <v>3.4075847179230334</v>
      </c>
      <c r="B85">
        <f>'comptage pros delfin '!E8</f>
        <v>3.3623128273999581</v>
      </c>
      <c r="D85" t="s">
        <v>172</v>
      </c>
      <c r="E85">
        <v>44.586373420000001</v>
      </c>
      <c r="F85">
        <v>482.85983540000001</v>
      </c>
    </row>
    <row r="86" spans="1:6" x14ac:dyDescent="0.3">
      <c r="A86">
        <f t="shared" si="0"/>
        <v>1.2666488322511085</v>
      </c>
      <c r="B86">
        <f>'comptage pros delfin '!E9</f>
        <v>4.6350170322391504</v>
      </c>
      <c r="D86" t="s">
        <v>173</v>
      </c>
      <c r="E86">
        <v>74</v>
      </c>
      <c r="F86">
        <v>52</v>
      </c>
    </row>
    <row r="87" spans="1:6" x14ac:dyDescent="0.3">
      <c r="A87">
        <f t="shared" si="0"/>
        <v>1.8704621419397705</v>
      </c>
      <c r="B87">
        <f>'comptage pros delfin '!E15</f>
        <v>3.6842428280763744</v>
      </c>
    </row>
    <row r="88" spans="1:6" x14ac:dyDescent="0.3">
      <c r="A88">
        <f t="shared" si="0"/>
        <v>0</v>
      </c>
      <c r="B88">
        <f>'comptage pros delfin '!E16</f>
        <v>2.8151251834089246</v>
      </c>
      <c r="D88" t="s">
        <v>174</v>
      </c>
      <c r="E88">
        <v>4.1860810219999998</v>
      </c>
    </row>
    <row r="89" spans="1:6" x14ac:dyDescent="0.3">
      <c r="A89">
        <f t="shared" si="0"/>
        <v>0</v>
      </c>
      <c r="B89">
        <f>'comptage pros delfin '!E17</f>
        <v>10.173912866540645</v>
      </c>
      <c r="D89" t="s">
        <v>175</v>
      </c>
      <c r="E89">
        <v>126</v>
      </c>
    </row>
    <row r="90" spans="1:6" x14ac:dyDescent="0.3">
      <c r="A90">
        <f t="shared" si="0"/>
        <v>0</v>
      </c>
      <c r="B90">
        <f>'comptage pros delfin '!E18</f>
        <v>9.6269042299711121</v>
      </c>
    </row>
    <row r="91" spans="1:6" x14ac:dyDescent="0.3">
      <c r="A91">
        <f t="shared" si="0"/>
        <v>0</v>
      </c>
      <c r="B91">
        <f>'comptage pros delfin '!E19</f>
        <v>16.111818320834924</v>
      </c>
      <c r="D91" t="s">
        <v>176</v>
      </c>
    </row>
    <row r="92" spans="1:6" x14ac:dyDescent="0.3">
      <c r="A92">
        <f t="shared" si="0"/>
        <v>1.2875687203591621</v>
      </c>
      <c r="B92">
        <f>'comptage pros delfin '!E20</f>
        <v>20.277190230304168</v>
      </c>
      <c r="D92" t="s">
        <v>177</v>
      </c>
      <c r="E92">
        <v>1362.460358</v>
      </c>
    </row>
    <row r="93" spans="1:6" x14ac:dyDescent="0.3">
      <c r="A93">
        <f t="shared" si="0"/>
        <v>3.5719472691998773</v>
      </c>
      <c r="B93">
        <f>'comptage pros delfin '!E21</f>
        <v>18.933107492014557</v>
      </c>
      <c r="D93" t="s">
        <v>178</v>
      </c>
      <c r="E93">
        <v>124</v>
      </c>
    </row>
    <row r="94" spans="1:6" x14ac:dyDescent="0.3">
      <c r="A94">
        <f t="shared" si="0"/>
        <v>0.61107645119428622</v>
      </c>
      <c r="B94">
        <f>'comptage pros delfin '!E22</f>
        <v>14.389953687040977</v>
      </c>
      <c r="D94" t="s">
        <v>179</v>
      </c>
      <c r="E94">
        <v>10.98758353</v>
      </c>
    </row>
    <row r="95" spans="1:6" x14ac:dyDescent="0.3">
      <c r="A95">
        <f t="shared" si="0"/>
        <v>0</v>
      </c>
      <c r="B95">
        <f>'comptage pros delfin '!E23</f>
        <v>6.4036943339525525</v>
      </c>
      <c r="D95" t="s">
        <v>180</v>
      </c>
      <c r="E95">
        <v>3.314752409</v>
      </c>
    </row>
    <row r="96" spans="1:6" x14ac:dyDescent="0.3">
      <c r="A96">
        <f t="shared" si="0"/>
        <v>0</v>
      </c>
      <c r="B96">
        <f>'comptage pros delfin '!E24</f>
        <v>4.4476927427108714</v>
      </c>
    </row>
    <row r="97" spans="1:8" x14ac:dyDescent="0.3">
      <c r="A97">
        <f t="shared" si="0"/>
        <v>0.59298223902562586</v>
      </c>
      <c r="B97">
        <f>'comptage pros delfin '!E25</f>
        <v>4.373702001422437</v>
      </c>
      <c r="D97" t="s">
        <v>181</v>
      </c>
      <c r="E97" t="s">
        <v>182</v>
      </c>
    </row>
    <row r="98" spans="1:8" x14ac:dyDescent="0.3">
      <c r="A98">
        <f t="shared" si="0"/>
        <v>0</v>
      </c>
      <c r="B98">
        <f>'comptage pros delfin '!E26</f>
        <v>2.189958356573126</v>
      </c>
    </row>
    <row r="99" spans="1:8" x14ac:dyDescent="0.3">
      <c r="A99">
        <f t="shared" si="0"/>
        <v>0.67728388167647402</v>
      </c>
      <c r="B99">
        <f>'comptage pros delfin '!E27</f>
        <v>3.9383693765787733</v>
      </c>
      <c r="E99" t="s">
        <v>165</v>
      </c>
      <c r="G99" t="s">
        <v>159</v>
      </c>
    </row>
    <row r="100" spans="1:8" x14ac:dyDescent="0.3">
      <c r="A100">
        <f t="shared" si="0"/>
        <v>3.0593683273264674</v>
      </c>
      <c r="B100">
        <f>'comptage pros delfin '!E28</f>
        <v>10.953833598180696</v>
      </c>
      <c r="D100" t="s">
        <v>165</v>
      </c>
      <c r="G100">
        <v>14.47649232</v>
      </c>
      <c r="H100" t="s">
        <v>186</v>
      </c>
    </row>
    <row r="101" spans="1:8" x14ac:dyDescent="0.3">
      <c r="A101">
        <f t="shared" si="0"/>
        <v>1.1563407031840796</v>
      </c>
      <c r="B101">
        <f>'comptage pros delfin '!E29</f>
        <v>10.30280516765812</v>
      </c>
      <c r="D101" t="s">
        <v>159</v>
      </c>
      <c r="E101" s="4">
        <v>1.3990000000000001E-6</v>
      </c>
    </row>
    <row r="102" spans="1:8" x14ac:dyDescent="0.3">
      <c r="A102">
        <f t="shared" si="0"/>
        <v>0</v>
      </c>
      <c r="B102">
        <f>'comptage pros delfin '!E30</f>
        <v>3.498501169213668</v>
      </c>
    </row>
    <row r="103" spans="1:8" x14ac:dyDescent="0.3">
      <c r="A103">
        <f t="shared" si="0"/>
        <v>0</v>
      </c>
      <c r="B103">
        <f>'comptage pros delfin '!E31</f>
        <v>6.0798461776808521</v>
      </c>
    </row>
    <row r="104" spans="1:8" x14ac:dyDescent="0.3">
      <c r="A104">
        <f t="shared" si="0"/>
        <v>0</v>
      </c>
      <c r="B104">
        <f>'comptage pros delfin '!E32</f>
        <v>2.3976980899487446</v>
      </c>
    </row>
    <row r="105" spans="1:8" x14ac:dyDescent="0.3">
      <c r="A105">
        <f t="shared" si="0"/>
        <v>0</v>
      </c>
      <c r="B105">
        <f>'comptage pros delfin '!E33</f>
        <v>6.3114598122530055</v>
      </c>
    </row>
    <row r="106" spans="1:8" x14ac:dyDescent="0.3">
      <c r="A106">
        <f t="shared" si="0"/>
        <v>0</v>
      </c>
      <c r="B106">
        <f>'comptage pros delfin '!E34</f>
        <v>3.4805596531088621</v>
      </c>
    </row>
    <row r="107" spans="1:8" x14ac:dyDescent="0.3">
      <c r="A107">
        <f t="shared" si="0"/>
        <v>2.6842194036650935</v>
      </c>
      <c r="B107">
        <f>'comptage pros delfin '!E35</f>
        <v>1.6952572268886219</v>
      </c>
    </row>
    <row r="108" spans="1:8" x14ac:dyDescent="0.3">
      <c r="A108">
        <f t="shared" si="0"/>
        <v>3.6270484965400374</v>
      </c>
      <c r="B108">
        <f>'comptage pros delfin '!E36</f>
        <v>13.901155773947863</v>
      </c>
    </row>
    <row r="109" spans="1:8" x14ac:dyDescent="0.3">
      <c r="A109">
        <f t="shared" si="0"/>
        <v>2.5826360404341373</v>
      </c>
      <c r="B109">
        <f>'comptage pros delfin '!E37</f>
        <v>7.2652573688082445</v>
      </c>
    </row>
    <row r="110" spans="1:8" x14ac:dyDescent="0.3">
      <c r="A110">
        <f t="shared" ref="A110:A141" si="1">A33</f>
        <v>0</v>
      </c>
      <c r="B110">
        <f>'comptage pros delfin '!E38</f>
        <v>2.8259353266614506</v>
      </c>
    </row>
    <row r="111" spans="1:8" x14ac:dyDescent="0.3">
      <c r="A111">
        <f t="shared" si="1"/>
        <v>0</v>
      </c>
      <c r="B111">
        <f>'comptage pros delfin '!E39</f>
        <v>14.1805855021948</v>
      </c>
    </row>
    <row r="112" spans="1:8" x14ac:dyDescent="0.3">
      <c r="A112">
        <f t="shared" si="1"/>
        <v>0</v>
      </c>
      <c r="B112">
        <f>'comptage pros delfin '!E40</f>
        <v>11.560279008489898</v>
      </c>
    </row>
    <row r="113" spans="1:2" x14ac:dyDescent="0.3">
      <c r="A113">
        <f t="shared" si="1"/>
        <v>0</v>
      </c>
      <c r="B113">
        <f>'comptage pros delfin '!E41</f>
        <v>14.365353199143437</v>
      </c>
    </row>
    <row r="114" spans="1:2" x14ac:dyDescent="0.3">
      <c r="A114">
        <f t="shared" si="1"/>
        <v>0</v>
      </c>
      <c r="B114">
        <f>'comptage pros delfin '!E42</f>
        <v>15.255727953756839</v>
      </c>
    </row>
    <row r="115" spans="1:2" x14ac:dyDescent="0.3">
      <c r="A115">
        <f t="shared" si="1"/>
        <v>0</v>
      </c>
      <c r="B115">
        <f>'comptage pros delfin '!E43</f>
        <v>15.480798778255361</v>
      </c>
    </row>
    <row r="116" spans="1:2" x14ac:dyDescent="0.3">
      <c r="A116">
        <f t="shared" si="1"/>
        <v>0</v>
      </c>
      <c r="B116">
        <f>'comptage pros delfin '!E48</f>
        <v>4.0094182379958587</v>
      </c>
    </row>
    <row r="117" spans="1:2" x14ac:dyDescent="0.3">
      <c r="A117">
        <f t="shared" si="1"/>
        <v>0</v>
      </c>
      <c r="B117">
        <f>'comptage pros delfin '!E49</f>
        <v>13.737400657128561</v>
      </c>
    </row>
    <row r="118" spans="1:2" x14ac:dyDescent="0.3">
      <c r="A118">
        <f t="shared" si="1"/>
        <v>0</v>
      </c>
      <c r="B118">
        <f>'comptage pros delfin '!E50</f>
        <v>10.27611785965021</v>
      </c>
    </row>
    <row r="119" spans="1:2" x14ac:dyDescent="0.3">
      <c r="A119">
        <f t="shared" si="1"/>
        <v>0</v>
      </c>
      <c r="B119">
        <f>'comptage pros delfin '!E51</f>
        <v>3.3919797204839113</v>
      </c>
    </row>
    <row r="120" spans="1:2" x14ac:dyDescent="0.3">
      <c r="A120">
        <f t="shared" si="1"/>
        <v>0</v>
      </c>
      <c r="B120">
        <f>'comptage pros delfin '!E52</f>
        <v>15.430522460682271</v>
      </c>
    </row>
    <row r="121" spans="1:2" x14ac:dyDescent="0.3">
      <c r="A121">
        <f t="shared" si="1"/>
        <v>0</v>
      </c>
      <c r="B121">
        <f>'comptage pros delfin '!E53</f>
        <v>11.553953464398386</v>
      </c>
    </row>
    <row r="122" spans="1:2" x14ac:dyDescent="0.3">
      <c r="A122">
        <f t="shared" si="1"/>
        <v>0</v>
      </c>
      <c r="B122">
        <f>'comptage pros delfin '!E54</f>
        <v>9.0560769491235931</v>
      </c>
    </row>
    <row r="123" spans="1:2" x14ac:dyDescent="0.3">
      <c r="A123">
        <f t="shared" si="1"/>
        <v>0</v>
      </c>
      <c r="B123">
        <f>'comptage pros delfin '!E55</f>
        <v>16.80607596439059</v>
      </c>
    </row>
    <row r="124" spans="1:2" x14ac:dyDescent="0.3">
      <c r="A124">
        <f t="shared" si="1"/>
        <v>0</v>
      </c>
      <c r="B124">
        <f>'comptage pros delfin '!E56</f>
        <v>9.6718383920916864</v>
      </c>
    </row>
    <row r="125" spans="1:2" x14ac:dyDescent="0.3">
      <c r="A125">
        <f t="shared" si="1"/>
        <v>0</v>
      </c>
      <c r="B125">
        <f>'comptage pros delfin '!E57</f>
        <v>7.7822451190506907</v>
      </c>
    </row>
    <row r="126" spans="1:2" x14ac:dyDescent="0.3">
      <c r="A126">
        <f t="shared" si="1"/>
        <v>0.91602412917479137</v>
      </c>
      <c r="B126">
        <f>'comptage pros delfin '!E58</f>
        <v>9.2393356585045456</v>
      </c>
    </row>
    <row r="127" spans="1:2" x14ac:dyDescent="0.3">
      <c r="A127">
        <f t="shared" si="1"/>
        <v>0</v>
      </c>
      <c r="B127">
        <f>'comptage pros delfin '!E59</f>
        <v>11.199550226062922</v>
      </c>
    </row>
    <row r="128" spans="1:2" x14ac:dyDescent="0.3">
      <c r="A128">
        <f t="shared" si="1"/>
        <v>4.2677270356097727</v>
      </c>
      <c r="B128">
        <f>'comptage pros delfin '!E60</f>
        <v>8.1818321015585109</v>
      </c>
    </row>
    <row r="129" spans="1:2" x14ac:dyDescent="0.3">
      <c r="A129">
        <f t="shared" si="1"/>
        <v>0</v>
      </c>
      <c r="B129">
        <f>'comptage pros delfin '!E61</f>
        <v>13.41111127637935</v>
      </c>
    </row>
    <row r="130" spans="1:2" x14ac:dyDescent="0.3">
      <c r="A130">
        <f t="shared" si="1"/>
        <v>0</v>
      </c>
      <c r="B130">
        <f>'comptage pros delfin '!E62</f>
        <v>14.426430641383572</v>
      </c>
    </row>
    <row r="131" spans="1:2" x14ac:dyDescent="0.3">
      <c r="A131">
        <f t="shared" si="1"/>
        <v>3.2844570542049549</v>
      </c>
    </row>
    <row r="132" spans="1:2" x14ac:dyDescent="0.3">
      <c r="A132">
        <f t="shared" si="1"/>
        <v>1.3318105855035547</v>
      </c>
    </row>
    <row r="133" spans="1:2" x14ac:dyDescent="0.3">
      <c r="A133">
        <f t="shared" si="1"/>
        <v>0.64198326606418676</v>
      </c>
    </row>
    <row r="134" spans="1:2" x14ac:dyDescent="0.3">
      <c r="A134">
        <f t="shared" si="1"/>
        <v>0.69632146599622047</v>
      </c>
    </row>
    <row r="135" spans="1:2" x14ac:dyDescent="0.3">
      <c r="A135">
        <f t="shared" si="1"/>
        <v>0</v>
      </c>
    </row>
    <row r="136" spans="1:2" x14ac:dyDescent="0.3">
      <c r="A136">
        <f t="shared" si="1"/>
        <v>3.4642594374654689</v>
      </c>
    </row>
    <row r="137" spans="1:2" x14ac:dyDescent="0.3">
      <c r="A137">
        <f t="shared" si="1"/>
        <v>0.7208811849758413</v>
      </c>
    </row>
    <row r="138" spans="1:2" x14ac:dyDescent="0.3">
      <c r="A138">
        <f t="shared" si="1"/>
        <v>0.83897005854291118</v>
      </c>
    </row>
    <row r="139" spans="1:2" x14ac:dyDescent="0.3">
      <c r="A139">
        <f t="shared" si="1"/>
        <v>0</v>
      </c>
    </row>
    <row r="140" spans="1:2" x14ac:dyDescent="0.3">
      <c r="A140">
        <f t="shared" si="1"/>
        <v>0</v>
      </c>
    </row>
    <row r="141" spans="1:2" x14ac:dyDescent="0.3">
      <c r="A141">
        <f t="shared" si="1"/>
        <v>0</v>
      </c>
    </row>
    <row r="142" spans="1:2" x14ac:dyDescent="0.3">
      <c r="A142">
        <f t="shared" ref="A142:A152" si="2">A65</f>
        <v>0</v>
      </c>
    </row>
    <row r="143" spans="1:2" x14ac:dyDescent="0.3">
      <c r="A143">
        <f t="shared" si="2"/>
        <v>0</v>
      </c>
    </row>
    <row r="144" spans="1:2" x14ac:dyDescent="0.3">
      <c r="A144">
        <f t="shared" si="2"/>
        <v>0</v>
      </c>
    </row>
    <row r="145" spans="1:7" x14ac:dyDescent="0.3">
      <c r="A145">
        <f t="shared" si="2"/>
        <v>0</v>
      </c>
    </row>
    <row r="146" spans="1:7" x14ac:dyDescent="0.3">
      <c r="A146">
        <f t="shared" si="2"/>
        <v>0</v>
      </c>
    </row>
    <row r="147" spans="1:7" x14ac:dyDescent="0.3">
      <c r="A147">
        <f t="shared" si="2"/>
        <v>0</v>
      </c>
    </row>
    <row r="148" spans="1:7" x14ac:dyDescent="0.3">
      <c r="A148">
        <f t="shared" si="2"/>
        <v>0</v>
      </c>
    </row>
    <row r="149" spans="1:7" x14ac:dyDescent="0.3">
      <c r="A149">
        <f t="shared" si="2"/>
        <v>0</v>
      </c>
    </row>
    <row r="150" spans="1:7" x14ac:dyDescent="0.3">
      <c r="A150">
        <f t="shared" si="2"/>
        <v>0</v>
      </c>
    </row>
    <row r="151" spans="1:7" x14ac:dyDescent="0.3">
      <c r="A151">
        <f t="shared" si="2"/>
        <v>0</v>
      </c>
    </row>
    <row r="152" spans="1:7" x14ac:dyDescent="0.3">
      <c r="A152">
        <f t="shared" si="2"/>
        <v>0</v>
      </c>
    </row>
    <row r="156" spans="1:7" x14ac:dyDescent="0.3">
      <c r="A156" t="s">
        <v>164</v>
      </c>
      <c r="B156" t="s">
        <v>166</v>
      </c>
      <c r="E156" t="s">
        <v>167</v>
      </c>
    </row>
    <row r="157" spans="1:7" x14ac:dyDescent="0.3">
      <c r="A157">
        <f t="shared" ref="A157:A188" si="3">A79</f>
        <v>0</v>
      </c>
      <c r="B157">
        <f>'comptage pros cristaux '!E2</f>
        <v>19.793777430189273</v>
      </c>
    </row>
    <row r="158" spans="1:7" x14ac:dyDescent="0.3">
      <c r="A158">
        <f t="shared" si="3"/>
        <v>0</v>
      </c>
      <c r="B158">
        <f>'comptage pros cristaux '!E3</f>
        <v>11.24393600476343</v>
      </c>
      <c r="F158" t="s">
        <v>164</v>
      </c>
      <c r="G158" t="s">
        <v>166</v>
      </c>
    </row>
    <row r="159" spans="1:7" x14ac:dyDescent="0.3">
      <c r="A159">
        <f t="shared" si="3"/>
        <v>0</v>
      </c>
      <c r="B159">
        <f>'comptage pros cristaux '!E4</f>
        <v>15.709878016253377</v>
      </c>
      <c r="E159" t="s">
        <v>168</v>
      </c>
      <c r="F159">
        <v>0.60251855970000001</v>
      </c>
      <c r="G159">
        <v>18.635441749999998</v>
      </c>
    </row>
    <row r="160" spans="1:7" x14ac:dyDescent="0.3">
      <c r="A160">
        <f t="shared" si="3"/>
        <v>0</v>
      </c>
      <c r="B160">
        <f>'comptage pros cristaux '!E5</f>
        <v>24.936507592238691</v>
      </c>
      <c r="E160" t="s">
        <v>169</v>
      </c>
      <c r="F160">
        <v>0.1312302239</v>
      </c>
      <c r="G160">
        <v>1.076392784</v>
      </c>
    </row>
    <row r="161" spans="1:7" x14ac:dyDescent="0.3">
      <c r="A161">
        <f t="shared" si="3"/>
        <v>0</v>
      </c>
      <c r="B161">
        <f>'comptage pros cristaux '!E6</f>
        <v>19.460579077004194</v>
      </c>
      <c r="E161" t="s">
        <v>170</v>
      </c>
      <c r="F161">
        <v>1.128885071</v>
      </c>
      <c r="G161">
        <v>5.7965525390000003</v>
      </c>
    </row>
    <row r="162" spans="1:7" x14ac:dyDescent="0.3">
      <c r="A162">
        <f t="shared" si="3"/>
        <v>2.0287719765456376</v>
      </c>
      <c r="B162">
        <f>'comptage pros cristaux '!E7</f>
        <v>27.397087308442245</v>
      </c>
      <c r="E162" t="s">
        <v>171</v>
      </c>
      <c r="F162">
        <v>1.2743815039999999</v>
      </c>
      <c r="G162">
        <v>33.600021339999998</v>
      </c>
    </row>
    <row r="163" spans="1:7" x14ac:dyDescent="0.3">
      <c r="A163">
        <f t="shared" si="3"/>
        <v>3.4075847179230334</v>
      </c>
      <c r="B163">
        <f>'comptage pros cristaux '!E8</f>
        <v>15.055055921308226</v>
      </c>
      <c r="E163" t="s">
        <v>172</v>
      </c>
      <c r="F163">
        <v>44.586373420000001</v>
      </c>
      <c r="G163">
        <v>540.42781079999997</v>
      </c>
    </row>
    <row r="164" spans="1:7" x14ac:dyDescent="0.3">
      <c r="A164">
        <f t="shared" si="3"/>
        <v>1.2666488322511085</v>
      </c>
      <c r="B164">
        <f>'comptage pros cristaux '!E9</f>
        <v>20.685741796906562</v>
      </c>
      <c r="E164" t="s">
        <v>173</v>
      </c>
      <c r="F164">
        <v>74</v>
      </c>
      <c r="G164">
        <v>29</v>
      </c>
    </row>
    <row r="165" spans="1:7" x14ac:dyDescent="0.3">
      <c r="A165">
        <f t="shared" si="3"/>
        <v>1.8704621419397705</v>
      </c>
      <c r="B165">
        <f>'comptage pros cristaux '!E10</f>
        <v>18.729461597157254</v>
      </c>
    </row>
    <row r="166" spans="1:7" x14ac:dyDescent="0.3">
      <c r="A166">
        <f t="shared" si="3"/>
        <v>0</v>
      </c>
      <c r="B166">
        <f>'comptage pros cristaux '!E11</f>
        <v>8.104686616082617</v>
      </c>
      <c r="E166" t="s">
        <v>174</v>
      </c>
      <c r="F166">
        <v>5.6797493619999999</v>
      </c>
    </row>
    <row r="167" spans="1:7" x14ac:dyDescent="0.3">
      <c r="A167">
        <f t="shared" si="3"/>
        <v>0</v>
      </c>
      <c r="B167">
        <f>'comptage pros cristaux '!E12</f>
        <v>30.511002076655078</v>
      </c>
      <c r="E167" t="s">
        <v>175</v>
      </c>
      <c r="F167">
        <v>103</v>
      </c>
    </row>
    <row r="168" spans="1:7" x14ac:dyDescent="0.3">
      <c r="A168">
        <f t="shared" si="3"/>
        <v>0</v>
      </c>
      <c r="B168">
        <f>'comptage pros cristaux '!E13</f>
        <v>15.435220989620882</v>
      </c>
    </row>
    <row r="169" spans="1:7" x14ac:dyDescent="0.3">
      <c r="A169">
        <f t="shared" si="3"/>
        <v>0</v>
      </c>
      <c r="B169">
        <f>'comptage pros cristaux '!E14</f>
        <v>23.213915960675994</v>
      </c>
      <c r="E169" t="s">
        <v>176</v>
      </c>
    </row>
    <row r="170" spans="1:7" x14ac:dyDescent="0.3">
      <c r="A170">
        <f t="shared" si="3"/>
        <v>1.2875687203591621</v>
      </c>
      <c r="B170">
        <f>'comptage pros cristaux '!E15</f>
        <v>15.458211692665524</v>
      </c>
      <c r="E170" t="s">
        <v>177</v>
      </c>
      <c r="F170">
        <v>1033.830447</v>
      </c>
    </row>
    <row r="171" spans="1:7" x14ac:dyDescent="0.3">
      <c r="A171">
        <f t="shared" si="3"/>
        <v>3.5719472691998773</v>
      </c>
      <c r="B171">
        <f>'comptage pros cristaux '!E16</f>
        <v>23.315543175334259</v>
      </c>
      <c r="E171" t="s">
        <v>178</v>
      </c>
      <c r="F171">
        <v>101</v>
      </c>
    </row>
    <row r="172" spans="1:7" x14ac:dyDescent="0.3">
      <c r="A172">
        <f t="shared" si="3"/>
        <v>0.61107645119428622</v>
      </c>
      <c r="B172">
        <f>'comptage pros cristaux '!E17</f>
        <v>13.408776160595163</v>
      </c>
      <c r="E172" t="s">
        <v>179</v>
      </c>
      <c r="F172">
        <v>10.235945020000001</v>
      </c>
    </row>
    <row r="173" spans="1:7" x14ac:dyDescent="0.3">
      <c r="A173">
        <f t="shared" si="3"/>
        <v>0</v>
      </c>
      <c r="B173">
        <f>'comptage pros cristaux '!E18</f>
        <v>10.952715075385484</v>
      </c>
      <c r="E173" t="s">
        <v>180</v>
      </c>
      <c r="F173">
        <v>3.1993663470000002</v>
      </c>
    </row>
    <row r="174" spans="1:7" x14ac:dyDescent="0.3">
      <c r="A174">
        <f t="shared" si="3"/>
        <v>0</v>
      </c>
      <c r="B174">
        <f>'comptage pros cristaux '!E24</f>
        <v>19.565686755115962</v>
      </c>
    </row>
    <row r="175" spans="1:7" x14ac:dyDescent="0.3">
      <c r="A175">
        <f t="shared" si="3"/>
        <v>0.59298223902562586</v>
      </c>
      <c r="B175">
        <f>'comptage pros cristaux '!E25</f>
        <v>14.829277644531773</v>
      </c>
      <c r="E175" t="s">
        <v>181</v>
      </c>
      <c r="F175" t="s">
        <v>182</v>
      </c>
    </row>
    <row r="176" spans="1:7" x14ac:dyDescent="0.3">
      <c r="A176">
        <f t="shared" si="3"/>
        <v>0</v>
      </c>
      <c r="B176">
        <f>'comptage pros cristaux '!E26</f>
        <v>13.506530576365304</v>
      </c>
    </row>
    <row r="177" spans="1:9" x14ac:dyDescent="0.3">
      <c r="A177">
        <f t="shared" si="3"/>
        <v>0.67728388167647402</v>
      </c>
      <c r="B177">
        <f>'comptage pros cristaux '!E27</f>
        <v>9.0271778018086977</v>
      </c>
      <c r="F177" t="s">
        <v>164</v>
      </c>
      <c r="H177" t="s">
        <v>166</v>
      </c>
    </row>
    <row r="178" spans="1:9" x14ac:dyDescent="0.3">
      <c r="A178">
        <f t="shared" si="3"/>
        <v>3.0593683273264674</v>
      </c>
      <c r="B178">
        <f>'comptage pros cristaux '!E28</f>
        <v>24.708945608136261</v>
      </c>
      <c r="E178" t="s">
        <v>164</v>
      </c>
      <c r="H178">
        <v>25.727548590000001</v>
      </c>
      <c r="I178" t="s">
        <v>186</v>
      </c>
    </row>
    <row r="179" spans="1:9" x14ac:dyDescent="0.3">
      <c r="A179">
        <f t="shared" si="3"/>
        <v>1.1563407031840796</v>
      </c>
      <c r="B179">
        <f>'comptage pros cristaux '!E29</f>
        <v>26.821273036157319</v>
      </c>
      <c r="E179" t="s">
        <v>166</v>
      </c>
      <c r="F179" s="4">
        <v>1.407E-6</v>
      </c>
    </row>
    <row r="180" spans="1:9" x14ac:dyDescent="0.3">
      <c r="A180">
        <f t="shared" si="3"/>
        <v>0</v>
      </c>
      <c r="B180">
        <f>'comptage pros cristaux '!E30</f>
        <v>23.063984435105361</v>
      </c>
    </row>
    <row r="181" spans="1:9" x14ac:dyDescent="0.3">
      <c r="A181">
        <f t="shared" si="3"/>
        <v>0</v>
      </c>
      <c r="B181">
        <f>'comptage pros cristaux '!E31</f>
        <v>24.739374287718178</v>
      </c>
    </row>
    <row r="182" spans="1:9" x14ac:dyDescent="0.3">
      <c r="A182">
        <f t="shared" si="3"/>
        <v>0</v>
      </c>
      <c r="B182">
        <f>'comptage pros cristaux '!E32</f>
        <v>21.48733358520581</v>
      </c>
    </row>
    <row r="183" spans="1:9" x14ac:dyDescent="0.3">
      <c r="A183">
        <f t="shared" si="3"/>
        <v>0</v>
      </c>
      <c r="B183">
        <f>'comptage pros cristaux '!E33</f>
        <v>15.132550855358359</v>
      </c>
    </row>
    <row r="184" spans="1:9" x14ac:dyDescent="0.3">
      <c r="A184">
        <f t="shared" si="3"/>
        <v>0</v>
      </c>
      <c r="B184">
        <f>'comptage pros cristaux '!E34</f>
        <v>13.861618464829082</v>
      </c>
    </row>
    <row r="185" spans="1:9" x14ac:dyDescent="0.3">
      <c r="A185">
        <f t="shared" si="3"/>
        <v>2.6842194036650935</v>
      </c>
      <c r="B185">
        <f>'comptage pros cristaux '!E35</f>
        <v>20.271961260650613</v>
      </c>
    </row>
    <row r="186" spans="1:9" x14ac:dyDescent="0.3">
      <c r="A186">
        <f t="shared" si="3"/>
        <v>3.6270484965400374</v>
      </c>
    </row>
    <row r="187" spans="1:9" x14ac:dyDescent="0.3">
      <c r="A187">
        <f t="shared" si="3"/>
        <v>2.5826360404341373</v>
      </c>
    </row>
    <row r="188" spans="1:9" x14ac:dyDescent="0.3">
      <c r="A188">
        <f t="shared" si="3"/>
        <v>0</v>
      </c>
    </row>
    <row r="189" spans="1:9" x14ac:dyDescent="0.3">
      <c r="A189">
        <f t="shared" ref="A189:A220" si="4">A111</f>
        <v>0</v>
      </c>
    </row>
    <row r="190" spans="1:9" x14ac:dyDescent="0.3">
      <c r="A190">
        <f t="shared" si="4"/>
        <v>0</v>
      </c>
    </row>
    <row r="191" spans="1:9" x14ac:dyDescent="0.3">
      <c r="A191">
        <f t="shared" si="4"/>
        <v>0</v>
      </c>
    </row>
    <row r="192" spans="1:9" x14ac:dyDescent="0.3">
      <c r="A192">
        <f t="shared" si="4"/>
        <v>0</v>
      </c>
    </row>
    <row r="193" spans="1:1" x14ac:dyDescent="0.3">
      <c r="A193">
        <f t="shared" si="4"/>
        <v>0</v>
      </c>
    </row>
    <row r="194" spans="1:1" x14ac:dyDescent="0.3">
      <c r="A194">
        <f t="shared" si="4"/>
        <v>0</v>
      </c>
    </row>
    <row r="195" spans="1:1" x14ac:dyDescent="0.3">
      <c r="A195">
        <f t="shared" si="4"/>
        <v>0</v>
      </c>
    </row>
    <row r="196" spans="1:1" x14ac:dyDescent="0.3">
      <c r="A196">
        <f t="shared" si="4"/>
        <v>0</v>
      </c>
    </row>
    <row r="197" spans="1:1" x14ac:dyDescent="0.3">
      <c r="A197">
        <f t="shared" si="4"/>
        <v>0</v>
      </c>
    </row>
    <row r="198" spans="1:1" x14ac:dyDescent="0.3">
      <c r="A198">
        <f t="shared" si="4"/>
        <v>0</v>
      </c>
    </row>
    <row r="199" spans="1:1" x14ac:dyDescent="0.3">
      <c r="A199">
        <f t="shared" si="4"/>
        <v>0</v>
      </c>
    </row>
    <row r="200" spans="1:1" x14ac:dyDescent="0.3">
      <c r="A200">
        <f t="shared" si="4"/>
        <v>0</v>
      </c>
    </row>
    <row r="201" spans="1:1" x14ac:dyDescent="0.3">
      <c r="A201">
        <f t="shared" si="4"/>
        <v>0</v>
      </c>
    </row>
    <row r="202" spans="1:1" x14ac:dyDescent="0.3">
      <c r="A202">
        <f t="shared" si="4"/>
        <v>0</v>
      </c>
    </row>
    <row r="203" spans="1:1" x14ac:dyDescent="0.3">
      <c r="A203">
        <f t="shared" si="4"/>
        <v>0</v>
      </c>
    </row>
    <row r="204" spans="1:1" x14ac:dyDescent="0.3">
      <c r="A204">
        <f t="shared" si="4"/>
        <v>0.91602412917479137</v>
      </c>
    </row>
    <row r="205" spans="1:1" x14ac:dyDescent="0.3">
      <c r="A205">
        <f t="shared" si="4"/>
        <v>0</v>
      </c>
    </row>
    <row r="206" spans="1:1" x14ac:dyDescent="0.3">
      <c r="A206">
        <f t="shared" si="4"/>
        <v>4.2677270356097727</v>
      </c>
    </row>
    <row r="207" spans="1:1" x14ac:dyDescent="0.3">
      <c r="A207">
        <f t="shared" si="4"/>
        <v>0</v>
      </c>
    </row>
    <row r="208" spans="1:1" x14ac:dyDescent="0.3">
      <c r="A208">
        <f t="shared" si="4"/>
        <v>0</v>
      </c>
    </row>
    <row r="209" spans="1:1" x14ac:dyDescent="0.3">
      <c r="A209">
        <f t="shared" si="4"/>
        <v>3.2844570542049549</v>
      </c>
    </row>
    <row r="210" spans="1:1" x14ac:dyDescent="0.3">
      <c r="A210">
        <f t="shared" si="4"/>
        <v>1.3318105855035547</v>
      </c>
    </row>
    <row r="211" spans="1:1" x14ac:dyDescent="0.3">
      <c r="A211">
        <f t="shared" si="4"/>
        <v>0.64198326606418676</v>
      </c>
    </row>
    <row r="212" spans="1:1" x14ac:dyDescent="0.3">
      <c r="A212">
        <f t="shared" si="4"/>
        <v>0.69632146599622047</v>
      </c>
    </row>
    <row r="213" spans="1:1" x14ac:dyDescent="0.3">
      <c r="A213">
        <f t="shared" si="4"/>
        <v>0</v>
      </c>
    </row>
    <row r="214" spans="1:1" x14ac:dyDescent="0.3">
      <c r="A214">
        <f t="shared" si="4"/>
        <v>3.4642594374654689</v>
      </c>
    </row>
    <row r="215" spans="1:1" x14ac:dyDescent="0.3">
      <c r="A215">
        <f t="shared" si="4"/>
        <v>0.7208811849758413</v>
      </c>
    </row>
    <row r="216" spans="1:1" x14ac:dyDescent="0.3">
      <c r="A216">
        <f t="shared" si="4"/>
        <v>0.83897005854291118</v>
      </c>
    </row>
    <row r="217" spans="1:1" x14ac:dyDescent="0.3">
      <c r="A217">
        <f t="shared" si="4"/>
        <v>0</v>
      </c>
    </row>
    <row r="218" spans="1:1" x14ac:dyDescent="0.3">
      <c r="A218">
        <f t="shared" si="4"/>
        <v>0</v>
      </c>
    </row>
    <row r="219" spans="1:1" x14ac:dyDescent="0.3">
      <c r="A219">
        <f t="shared" si="4"/>
        <v>0</v>
      </c>
    </row>
    <row r="220" spans="1:1" x14ac:dyDescent="0.3">
      <c r="A220">
        <f t="shared" si="4"/>
        <v>0</v>
      </c>
    </row>
    <row r="221" spans="1:1" x14ac:dyDescent="0.3">
      <c r="A221">
        <f t="shared" ref="A221:A230" si="5">A143</f>
        <v>0</v>
      </c>
    </row>
    <row r="222" spans="1:1" x14ac:dyDescent="0.3">
      <c r="A222">
        <f t="shared" si="5"/>
        <v>0</v>
      </c>
    </row>
    <row r="223" spans="1:1" x14ac:dyDescent="0.3">
      <c r="A223">
        <f t="shared" si="5"/>
        <v>0</v>
      </c>
    </row>
    <row r="224" spans="1:1" x14ac:dyDescent="0.3">
      <c r="A224">
        <f t="shared" si="5"/>
        <v>0</v>
      </c>
    </row>
    <row r="225" spans="1:1" x14ac:dyDescent="0.3">
      <c r="A225">
        <f t="shared" si="5"/>
        <v>0</v>
      </c>
    </row>
    <row r="226" spans="1:1" x14ac:dyDescent="0.3">
      <c r="A226">
        <f t="shared" si="5"/>
        <v>0</v>
      </c>
    </row>
    <row r="227" spans="1:1" x14ac:dyDescent="0.3">
      <c r="A227">
        <f t="shared" si="5"/>
        <v>0</v>
      </c>
    </row>
    <row r="228" spans="1:1" x14ac:dyDescent="0.3">
      <c r="A228">
        <f t="shared" si="5"/>
        <v>0</v>
      </c>
    </row>
    <row r="229" spans="1:1" x14ac:dyDescent="0.3">
      <c r="A229">
        <f t="shared" si="5"/>
        <v>0</v>
      </c>
    </row>
    <row r="230" spans="1:1" x14ac:dyDescent="0.3">
      <c r="A230">
        <f t="shared" si="5"/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T11" sqref="T11"/>
    </sheetView>
  </sheetViews>
  <sheetFormatPr baseColWidth="10" defaultColWidth="8.88671875" defaultRowHeight="14.4" x14ac:dyDescent="0.3"/>
  <sheetData>
    <row r="1" spans="1:4" x14ac:dyDescent="0.3">
      <c r="B1" t="s">
        <v>161</v>
      </c>
      <c r="D1" t="s">
        <v>162</v>
      </c>
    </row>
    <row r="2" spans="1:4" x14ac:dyDescent="0.3">
      <c r="A2" t="s">
        <v>157</v>
      </c>
      <c r="B2">
        <f>'comptage pros eau '!$O$7</f>
        <v>8.7956715612422194</v>
      </c>
      <c r="D2">
        <f>'comptage pros eau '!$Q$7</f>
        <v>0.46838922989306664</v>
      </c>
    </row>
    <row r="3" spans="1:4" x14ac:dyDescent="0.3">
      <c r="A3" t="s">
        <v>158</v>
      </c>
      <c r="B3">
        <f>'[1]3j 4d22'!$Q$26</f>
        <v>8.5248596362097651</v>
      </c>
      <c r="D3">
        <f>'[1]3j 4d22'!$R$26</f>
        <v>0.79388710439999721</v>
      </c>
    </row>
    <row r="4" spans="1:4" x14ac:dyDescent="0.3">
      <c r="A4" t="s">
        <v>159</v>
      </c>
      <c r="B4">
        <f>'comptage pros delfin '!$R$5</f>
        <v>7.934151951378893</v>
      </c>
      <c r="D4">
        <f>'comptage pros delfin '!$P$5</f>
        <v>9.2916379748523443</v>
      </c>
    </row>
    <row r="5" spans="1:4" x14ac:dyDescent="0.3">
      <c r="A5" t="s">
        <v>160</v>
      </c>
      <c r="B5">
        <f>'comptage pros cristaux '!$R$5</f>
        <v>5.6460404218364104</v>
      </c>
      <c r="D5">
        <f>'comptage pros cristaux '!$P$5</f>
        <v>18.676990934269721</v>
      </c>
    </row>
  </sheetData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comptage pros eau </vt:lpstr>
      <vt:lpstr>comptage pros 4d22</vt:lpstr>
      <vt:lpstr>comptage pros delfin </vt:lpstr>
      <vt:lpstr>comptage pros cristaux </vt:lpstr>
      <vt:lpstr>stat rfp- pros+</vt:lpstr>
      <vt:lpstr>stat rfp+pros+</vt:lpstr>
      <vt:lpstr>grpahe prospero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2022-09-09T15:07:23Z</dcterms:modified>
</cp:coreProperties>
</file>